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gregorykeating/Downloads/"/>
    </mc:Choice>
  </mc:AlternateContent>
  <xr:revisionPtr revIDLastSave="0" documentId="13_ncr:1_{70CAE81D-B18D-BB41-BA28-B5F62A25FFC4}" xr6:coauthVersionLast="45" xr6:coauthVersionMax="45" xr10:uidLastSave="{00000000-0000-0000-0000-000000000000}"/>
  <bookViews>
    <workbookView xWindow="0" yWindow="460" windowWidth="35840" windowHeight="20620" xr2:uid="{00000000-000D-0000-FFFF-FFFF00000000}"/>
  </bookViews>
  <sheets>
    <sheet name="INSTRUCTIONS" sheetId="1" r:id="rId1"/>
    <sheet name="ALL SOCIAL" sheetId="2" r:id="rId2"/>
    <sheet name="ALL ADWORDS" sheetId="3" r:id="rId3"/>
    <sheet name="ALL EMAIL" sheetId="4" r:id="rId4"/>
    <sheet name="ALL DIGITAL" sheetId="5" r:id="rId5"/>
    <sheet name="ALL SWEEP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J11" i="6"/>
  <c r="G11" i="6"/>
  <c r="C11" i="6"/>
  <c r="J4" i="6"/>
  <c r="A13" i="5"/>
  <c r="I11" i="5"/>
  <c r="I10" i="5"/>
  <c r="I9" i="5"/>
  <c r="I8" i="5"/>
  <c r="I7" i="5"/>
  <c r="I6" i="5"/>
  <c r="I5" i="5"/>
  <c r="I4" i="5"/>
  <c r="I3" i="5"/>
  <c r="A14" i="4"/>
  <c r="F12" i="4"/>
  <c r="F11" i="4"/>
  <c r="F10" i="4"/>
  <c r="F9" i="4"/>
  <c r="F8" i="4"/>
  <c r="F7" i="4"/>
  <c r="F6" i="4"/>
  <c r="F5" i="4"/>
  <c r="F4" i="4"/>
  <c r="F3" i="4"/>
  <c r="A12" i="3"/>
  <c r="I10" i="3"/>
  <c r="G10" i="3"/>
  <c r="F10" i="3"/>
  <c r="I9" i="3"/>
  <c r="G9" i="3"/>
  <c r="F9" i="3"/>
  <c r="I8" i="3"/>
  <c r="G8" i="3"/>
  <c r="F8" i="3"/>
  <c r="I7" i="3"/>
  <c r="G7" i="3"/>
  <c r="F7" i="3"/>
  <c r="I6" i="3"/>
  <c r="G6" i="3"/>
  <c r="F6" i="3"/>
  <c r="I5" i="3"/>
  <c r="G5" i="3"/>
  <c r="F5" i="3"/>
  <c r="I4" i="3"/>
  <c r="G4" i="3"/>
  <c r="F4" i="3"/>
  <c r="I3" i="3"/>
  <c r="G3" i="3"/>
  <c r="F3" i="3"/>
  <c r="A14" i="2"/>
  <c r="I7" i="2"/>
  <c r="H7" i="2"/>
  <c r="I6" i="2"/>
  <c r="H6" i="2"/>
  <c r="I5" i="2"/>
  <c r="H5" i="2"/>
  <c r="I4" i="2"/>
  <c r="H4" i="2"/>
  <c r="H3" i="2"/>
</calcChain>
</file>

<file path=xl/sharedStrings.xml><?xml version="1.0" encoding="utf-8"?>
<sst xmlns="http://schemas.openxmlformats.org/spreadsheetml/2006/main" count="152" uniqueCount="60">
  <si>
    <t>Brand</t>
  </si>
  <si>
    <t>Blue font represents a hard coded value that can be changed. Black is a formula or static number.</t>
  </si>
  <si>
    <t>Timeframe:</t>
  </si>
  <si>
    <t>Social Platform</t>
  </si>
  <si>
    <t>Clicks</t>
  </si>
  <si>
    <t>Impressions</t>
  </si>
  <si>
    <t>Objective</t>
  </si>
  <si>
    <t>Spend</t>
  </si>
  <si>
    <t>Result Metric</t>
  </si>
  <si>
    <t>Cost Result</t>
  </si>
  <si>
    <t xml:space="preserve">To update, simply assign clicks, impressions, and spend numbers to your various Social, Adwords, and Email campaigns to determine various benchmarks. </t>
  </si>
  <si>
    <t>Rate Result</t>
  </si>
  <si>
    <t>Average Position</t>
  </si>
  <si>
    <t>Result Volume</t>
  </si>
  <si>
    <t>CPM</t>
  </si>
  <si>
    <t>SAMPLE Campaign 1</t>
  </si>
  <si>
    <t>Facebook</t>
  </si>
  <si>
    <t>Awareness</t>
  </si>
  <si>
    <t>SAMPLE Campaign 2</t>
  </si>
  <si>
    <t>Instagram</t>
  </si>
  <si>
    <t>Website Traffic</t>
  </si>
  <si>
    <t>Link Clicks</t>
  </si>
  <si>
    <t>SAMPLE Campaign 3</t>
  </si>
  <si>
    <t>Pinterest</t>
  </si>
  <si>
    <t>Engagements</t>
  </si>
  <si>
    <t>Sends</t>
  </si>
  <si>
    <t>Opens</t>
  </si>
  <si>
    <t>Unique Opens</t>
  </si>
  <si>
    <t>Open Rate</t>
  </si>
  <si>
    <t>Click Rate</t>
  </si>
  <si>
    <t>SAMPLE Campaign 4</t>
  </si>
  <si>
    <t>Twitter</t>
  </si>
  <si>
    <t>Followers</t>
  </si>
  <si>
    <t>SAMPLE Campaign 5</t>
  </si>
  <si>
    <t>YouTube</t>
  </si>
  <si>
    <t>Video Views</t>
  </si>
  <si>
    <t>30 Second View or Complete</t>
  </si>
  <si>
    <t>SAMPLE Campaign 6</t>
  </si>
  <si>
    <t>SAMPLE Campaign 7</t>
  </si>
  <si>
    <t>SAMPLE Campaign 8</t>
  </si>
  <si>
    <t>SAMPLE Campaign 9</t>
  </si>
  <si>
    <t>SAMPLE Campaign 10</t>
  </si>
  <si>
    <t>Timeframe</t>
  </si>
  <si>
    <t>Landing Page Views</t>
  </si>
  <si>
    <t>CPC</t>
  </si>
  <si>
    <t>CTR</t>
  </si>
  <si>
    <t>Registrations</t>
  </si>
  <si>
    <t>Standard (Desktop)</t>
  </si>
  <si>
    <t>Mobile</t>
  </si>
  <si>
    <t>Tablet</t>
  </si>
  <si>
    <t>Entries</t>
  </si>
  <si>
    <t>Desktop</t>
  </si>
  <si>
    <t>Email Opt-Ins</t>
  </si>
  <si>
    <t>AVERAGE</t>
  </si>
  <si>
    <t>This Digital Marketing Campaign Performance Benchmarks spreadsheet is intended for educational purposes only.</t>
  </si>
  <si>
    <t>45 days</t>
  </si>
  <si>
    <t>60 days</t>
  </si>
  <si>
    <t>-</t>
  </si>
  <si>
    <t>90 days</t>
  </si>
  <si>
    <t>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</si>
</sst>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"/>
    <numFmt numFmtId="165" formatCode="&quot;$&quot;#,##0"/>
    <numFmt numFmtId="166" formatCode="&quot;$&quot;#,##0;[Red]\-&quot;$&quot;#,##0"/>
    <numFmt numFmtId="167" formatCode="&quot;$&quot;#,##0.00;[Red]\-&quot;$&quot;#,##0.00"/>
  </numFmts>
  <fonts count="8">
    <font>
      <sz val="10"/>
      <color rgb="FF000000"/>
      <name val="Arial"/>
    </font>
    <font>
      <sz val="10"/>
      <color rgb="FF000000"/>
      <name val="Proxima Nova"/>
    </font>
    <font>
      <sz val="10"/>
      <name val="Arial"/>
    </font>
    <font>
      <b/>
      <sz val="10"/>
      <color theme="1"/>
      <name val="Proxima Nova"/>
    </font>
    <font>
      <sz val="10"/>
      <color theme="1"/>
      <name val="Calibri"/>
    </font>
    <font>
      <sz val="10"/>
      <color theme="1"/>
      <name val="Proxima Nova"/>
    </font>
    <font>
      <sz val="10"/>
      <color rgb="FF0000FF"/>
      <name val="Proxima Nova"/>
    </font>
    <font>
      <b/>
      <u/>
      <sz val="10"/>
      <color rgb="FF000000"/>
      <name val="Proxima Nova"/>
    </font>
  </fonts>
  <fills count="3">
    <fill>
      <patternFill patternType="none"/>
    </fill>
    <fill>
      <patternFill patternType="gray125"/>
    </fill>
    <fill>
      <patternFill patternType="solid">
        <fgColor rgb="FFFCE90C"/>
        <bgColor rgb="FFFCE90C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/>
    <xf numFmtId="0" fontId="5" fillId="0" borderId="0" xfId="0" applyFont="1"/>
    <xf numFmtId="3" fontId="6" fillId="0" borderId="0" xfId="0" applyNumberFormat="1" applyFont="1"/>
    <xf numFmtId="0" fontId="1" fillId="0" borderId="0" xfId="0" applyFont="1" applyAlignment="1">
      <alignment horizontal="center"/>
    </xf>
    <xf numFmtId="164" fontId="6" fillId="0" borderId="0" xfId="0" applyNumberFormat="1" applyFont="1"/>
    <xf numFmtId="3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5" fillId="0" borderId="0" xfId="0" applyNumberFormat="1" applyFont="1"/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" fillId="0" borderId="0" xfId="0" applyFont="1"/>
    <xf numFmtId="164" fontId="5" fillId="0" borderId="0" xfId="0" applyNumberFormat="1" applyFont="1"/>
    <xf numFmtId="10" fontId="5" fillId="0" borderId="0" xfId="0" applyNumberFormat="1" applyFont="1"/>
    <xf numFmtId="0" fontId="5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9" fontId="1" fillId="0" borderId="0" xfId="0" applyNumberFormat="1" applyFont="1" applyAlignment="1">
      <alignment horizontal="center"/>
    </xf>
    <xf numFmtId="166" fontId="6" fillId="0" borderId="0" xfId="0" applyNumberFormat="1" applyFont="1"/>
    <xf numFmtId="9" fontId="1" fillId="0" borderId="0" xfId="0" applyNumberFormat="1" applyFont="1" applyAlignment="1">
      <alignment horizontal="right"/>
    </xf>
    <xf numFmtId="10" fontId="6" fillId="0" borderId="0" xfId="0" applyNumberFormat="1" applyFont="1"/>
    <xf numFmtId="167" fontId="6" fillId="0" borderId="0" xfId="0" applyNumberFormat="1" applyFont="1"/>
    <xf numFmtId="167" fontId="1" fillId="0" borderId="0" xfId="0" applyNumberFormat="1" applyFont="1"/>
    <xf numFmtId="10" fontId="1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horizontal="right"/>
    </xf>
    <xf numFmtId="3" fontId="5" fillId="0" borderId="0" xfId="0" applyNumberFormat="1" applyFont="1"/>
    <xf numFmtId="0" fontId="6" fillId="0" borderId="0" xfId="0" applyFont="1"/>
    <xf numFmtId="0" fontId="7" fillId="0" borderId="0" xfId="0" applyFont="1" applyAlignme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2" xfId="0" applyFont="1" applyBorder="1"/>
    <xf numFmtId="3" fontId="3" fillId="0" borderId="2" xfId="0" applyNumberFormat="1" applyFont="1" applyBorder="1"/>
    <xf numFmtId="0" fontId="3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14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3">
    <tableStyle name="ALL ADWORDS-style" pivot="0" count="3" xr9:uid="{00000000-0011-0000-FFFF-FFFF00000000}">
      <tableStyleElement type="headerRow" dxfId="13"/>
      <tableStyleElement type="firstRowStripe" dxfId="12"/>
      <tableStyleElement type="secondRowStripe" dxfId="11"/>
    </tableStyle>
    <tableStyle name="ALL ADWORDS-style 2" pivot="0" count="3" xr9:uid="{00000000-0011-0000-FFFF-FFFF01000000}">
      <tableStyleElement type="headerRow" dxfId="10"/>
      <tableStyleElement type="firstRowStripe" dxfId="9"/>
      <tableStyleElement type="secondRowStripe" dxfId="8"/>
    </tableStyle>
    <tableStyle name="ALL SWEEPS-style" pivot="0" count="3" xr9:uid="{00000000-0011-0000-FFFF-FFFF02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2025" cy="485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540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9540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90650" cy="704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90650" cy="704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43025" cy="714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I12" headerRowCount="0">
  <tableColumns count="9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</tableColumns>
  <tableStyleInfo name="ALL ADWORD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3:Z13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ALL ADWORDS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3:L11" headerRowCount="0">
  <tableColumns count="12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  <tableColumn id="12" xr3:uid="{00000000-0010-0000-0200-00000C000000}" name="Column12"/>
  </tableColumns>
  <tableStyleInfo name="ALL SWEEP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"/>
  <sheetViews>
    <sheetView tabSelected="1" workbookViewId="0">
      <selection activeCell="C12" sqref="C12"/>
    </sheetView>
  </sheetViews>
  <sheetFormatPr baseColWidth="10" defaultColWidth="14.5" defaultRowHeight="15" customHeight="1"/>
  <sheetData>
    <row r="1" spans="1:26" ht="60" customHeight="1">
      <c r="A1" s="44"/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">
      <c r="A2" s="2" t="s">
        <v>54</v>
      </c>
    </row>
    <row r="3" spans="1:26" ht="14">
      <c r="A3" s="4" t="s">
        <v>1</v>
      </c>
    </row>
    <row r="4" spans="1:26" ht="13">
      <c r="A4" s="2" t="s">
        <v>10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E90C"/>
    <outlinePr summaryBelow="0" summaryRight="0"/>
    <pageSetUpPr fitToPage="1"/>
  </sheetPr>
  <dimension ref="A1:Z1000"/>
  <sheetViews>
    <sheetView workbookViewId="0">
      <pane ySplit="2" topLeftCell="A3" activePane="bottomLeft" state="frozen"/>
      <selection pane="bottomLeft" activeCell="J19" sqref="J19"/>
    </sheetView>
  </sheetViews>
  <sheetFormatPr baseColWidth="10" defaultColWidth="14.5" defaultRowHeight="15" customHeight="1"/>
  <cols>
    <col min="1" max="1" width="19.5" customWidth="1"/>
    <col min="2" max="3" width="14.5" customWidth="1"/>
    <col min="4" max="4" width="25.1640625" customWidth="1"/>
    <col min="5" max="5" width="16.33203125" customWidth="1"/>
    <col min="6" max="6" width="18.33203125" customWidth="1"/>
    <col min="7" max="8" width="16.33203125" customWidth="1"/>
    <col min="9" max="9" width="17.1640625" customWidth="1"/>
  </cols>
  <sheetData>
    <row r="1" spans="1:26" ht="60" customHeight="1">
      <c r="A1" s="44"/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3" t="s">
        <v>0</v>
      </c>
      <c r="B2" s="3" t="s">
        <v>3</v>
      </c>
      <c r="C2" s="3" t="s">
        <v>6</v>
      </c>
      <c r="D2" s="3" t="s">
        <v>8</v>
      </c>
      <c r="E2" s="3" t="s">
        <v>5</v>
      </c>
      <c r="F2" s="3" t="s">
        <v>13</v>
      </c>
      <c r="G2" s="3" t="s">
        <v>7</v>
      </c>
      <c r="H2" s="3" t="s">
        <v>9</v>
      </c>
      <c r="I2" s="3" t="s">
        <v>11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" t="s">
        <v>15</v>
      </c>
      <c r="B3" s="5" t="s">
        <v>16</v>
      </c>
      <c r="C3" s="5" t="s">
        <v>17</v>
      </c>
      <c r="D3" s="5" t="s">
        <v>5</v>
      </c>
      <c r="E3" s="7">
        <v>555652</v>
      </c>
      <c r="F3" s="7"/>
      <c r="G3" s="9">
        <v>1725</v>
      </c>
      <c r="H3" s="12">
        <f>(G3/E3)*1000</f>
        <v>3.1044610655590188</v>
      </c>
      <c r="I3" s="14" t="s">
        <v>14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5" t="s">
        <v>18</v>
      </c>
      <c r="B4" s="5" t="s">
        <v>19</v>
      </c>
      <c r="C4" s="5" t="s">
        <v>20</v>
      </c>
      <c r="D4" s="5" t="s">
        <v>21</v>
      </c>
      <c r="E4" s="7">
        <v>485522</v>
      </c>
      <c r="F4" s="7">
        <v>3325</v>
      </c>
      <c r="G4" s="9">
        <v>2008</v>
      </c>
      <c r="H4" s="12">
        <f t="shared" ref="H4:H7" si="0">G4/F4</f>
        <v>0.60390977443609017</v>
      </c>
      <c r="I4" s="18">
        <f t="shared" ref="I4:I7" si="1">F4/E4</f>
        <v>6.8482993561568787E-3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5" t="s">
        <v>22</v>
      </c>
      <c r="B5" s="5" t="s">
        <v>23</v>
      </c>
      <c r="C5" s="5" t="s">
        <v>24</v>
      </c>
      <c r="D5" s="5" t="s">
        <v>24</v>
      </c>
      <c r="E5" s="7">
        <v>82935</v>
      </c>
      <c r="F5" s="7">
        <v>28721</v>
      </c>
      <c r="G5" s="9">
        <v>750</v>
      </c>
      <c r="H5" s="12">
        <f t="shared" si="0"/>
        <v>2.6113296890776783E-2</v>
      </c>
      <c r="I5" s="18">
        <f t="shared" si="1"/>
        <v>0.34630734912883582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30</v>
      </c>
      <c r="B6" s="5" t="s">
        <v>31</v>
      </c>
      <c r="C6" s="5" t="s">
        <v>24</v>
      </c>
      <c r="D6" s="5" t="s">
        <v>32</v>
      </c>
      <c r="E6" s="7">
        <v>536446</v>
      </c>
      <c r="F6" s="7">
        <v>82595</v>
      </c>
      <c r="G6" s="9">
        <v>4091</v>
      </c>
      <c r="H6" s="12">
        <f t="shared" si="0"/>
        <v>4.9530843271384468E-2</v>
      </c>
      <c r="I6" s="18">
        <f t="shared" si="1"/>
        <v>0.15396703489260802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5" t="s">
        <v>33</v>
      </c>
      <c r="B7" s="5" t="s">
        <v>34</v>
      </c>
      <c r="C7" s="5" t="s">
        <v>35</v>
      </c>
      <c r="D7" s="5" t="s">
        <v>36</v>
      </c>
      <c r="E7" s="7">
        <v>415680</v>
      </c>
      <c r="F7" s="7">
        <v>99159</v>
      </c>
      <c r="G7" s="9">
        <v>4896</v>
      </c>
      <c r="H7" s="12">
        <f t="shared" si="0"/>
        <v>4.9375245817323693E-2</v>
      </c>
      <c r="I7" s="18">
        <f t="shared" si="1"/>
        <v>0.2385464780600462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37</v>
      </c>
      <c r="B8" s="1" t="s">
        <v>16</v>
      </c>
      <c r="C8" s="1" t="s">
        <v>20</v>
      </c>
      <c r="D8" s="1" t="s">
        <v>21</v>
      </c>
      <c r="E8" s="7">
        <v>3164581</v>
      </c>
      <c r="F8" s="21">
        <v>43189</v>
      </c>
      <c r="G8" s="26">
        <v>19943</v>
      </c>
      <c r="H8" s="27">
        <v>0.46</v>
      </c>
      <c r="I8" s="28">
        <v>1.3599999999999999E-2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38</v>
      </c>
      <c r="B9" s="1" t="s">
        <v>19</v>
      </c>
      <c r="C9" s="1" t="s">
        <v>17</v>
      </c>
      <c r="D9" s="1" t="s">
        <v>5</v>
      </c>
      <c r="E9" s="7">
        <v>778889</v>
      </c>
      <c r="F9" s="7"/>
      <c r="G9" s="26">
        <v>1925</v>
      </c>
      <c r="H9" s="27">
        <v>2.4700000000000002</v>
      </c>
      <c r="I9" s="30" t="s">
        <v>14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39</v>
      </c>
      <c r="B10" s="1" t="s">
        <v>19</v>
      </c>
      <c r="C10" s="1" t="s">
        <v>24</v>
      </c>
      <c r="D10" s="1" t="s">
        <v>24</v>
      </c>
      <c r="E10" s="7">
        <v>1696075</v>
      </c>
      <c r="F10" s="7">
        <v>395665</v>
      </c>
      <c r="G10" s="26">
        <v>6038</v>
      </c>
      <c r="H10" s="27">
        <v>0.02</v>
      </c>
      <c r="I10" s="28">
        <v>0.23330000000000001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40</v>
      </c>
      <c r="B11" s="1" t="s">
        <v>23</v>
      </c>
      <c r="C11" s="1" t="s">
        <v>20</v>
      </c>
      <c r="D11" s="1" t="s">
        <v>21</v>
      </c>
      <c r="E11" s="7">
        <v>2022799</v>
      </c>
      <c r="F11" s="7">
        <v>13563</v>
      </c>
      <c r="G11" s="26">
        <v>8150</v>
      </c>
      <c r="H11" s="27">
        <v>0.6</v>
      </c>
      <c r="I11" s="28">
        <v>6.7000000000000002E-3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 t="s">
        <v>41</v>
      </c>
      <c r="B12" s="1" t="s">
        <v>31</v>
      </c>
      <c r="C12" s="1" t="s">
        <v>20</v>
      </c>
      <c r="D12" s="1" t="s">
        <v>21</v>
      </c>
      <c r="E12" s="7">
        <v>57653</v>
      </c>
      <c r="F12" s="7">
        <v>224</v>
      </c>
      <c r="G12" s="26">
        <v>475</v>
      </c>
      <c r="H12" s="27">
        <v>2.12</v>
      </c>
      <c r="I12" s="28">
        <v>3.8999999999999998E-3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3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3" t="str">
        <f>HYPERLINK("https://www.hangar-12.com/request-a-consultation/","Hangar12 - Powerful marketing for CPG brands - Request a free consultation. ")</f>
        <v xml:space="preserve">Hangar12 - Powerful marketing for CPG brands - Request a free consultation. </v>
      </c>
      <c r="B14" s="1"/>
      <c r="C14" s="1"/>
      <c r="D14" s="1"/>
      <c r="E14" s="1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3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3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3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3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3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3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3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3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3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3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3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3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3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3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3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3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3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3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3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3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3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3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3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3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3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3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3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3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3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3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3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3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3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3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3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3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3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3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3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3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3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3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3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3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3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3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3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3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3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3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3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3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3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3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3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3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3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3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3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3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3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3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3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3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3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3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3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3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3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3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3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3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3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3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3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3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3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3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3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3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3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3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3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3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3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3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3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3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3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3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3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3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3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3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3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3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3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3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3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3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3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3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3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3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3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3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3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3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3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3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3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3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3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3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3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3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3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3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3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3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3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3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3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3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3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3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3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3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3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3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3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3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3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3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3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3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3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3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3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3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3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3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3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3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3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3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3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3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3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3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3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3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3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3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3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3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3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3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3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3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3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3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3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3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3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3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3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3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3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3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3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3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3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3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3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3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3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3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3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3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3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3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3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3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3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3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3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3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3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3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3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3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3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3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3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3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3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3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3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3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3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conditionalFormatting sqref="A3:I1000">
    <cfRule type="expression" dxfId="4" priority="1">
      <formula>MOD(ROW(),2)</formula>
    </cfRule>
  </conditionalFormatting>
  <printOptions horizontalCentered="1" gridLines="1"/>
  <pageMargins left="0.25" right="0.25" top="0.75" bottom="0.75" header="0" footer="0"/>
  <pageSetup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E90C"/>
    <outlinePr summaryBelow="0" summaryRight="0"/>
    <pageSetUpPr fitToPage="1"/>
  </sheetPr>
  <dimension ref="A1:Z998"/>
  <sheetViews>
    <sheetView workbookViewId="0">
      <pane ySplit="2" topLeftCell="A3" activePane="bottomLeft" state="frozen"/>
      <selection pane="bottomLeft" activeCell="B11" sqref="B11"/>
    </sheetView>
  </sheetViews>
  <sheetFormatPr baseColWidth="10" defaultColWidth="14.5" defaultRowHeight="15" customHeight="1"/>
  <cols>
    <col min="1" max="1" width="19.5" customWidth="1"/>
    <col min="2" max="2" width="18.33203125" customWidth="1"/>
    <col min="3" max="3" width="17.5" customWidth="1"/>
    <col min="4" max="4" width="16.33203125" customWidth="1"/>
    <col min="5" max="5" width="12.33203125" customWidth="1"/>
    <col min="6" max="7" width="17" customWidth="1"/>
    <col min="8" max="8" width="18" customWidth="1"/>
    <col min="9" max="9" width="13.83203125" customWidth="1"/>
  </cols>
  <sheetData>
    <row r="1" spans="1:26" ht="60" customHeight="1">
      <c r="A1" s="44"/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3" t="s">
        <v>0</v>
      </c>
      <c r="B2" s="3" t="s">
        <v>2</v>
      </c>
      <c r="C2" s="3" t="s">
        <v>4</v>
      </c>
      <c r="D2" s="3" t="s">
        <v>5</v>
      </c>
      <c r="E2" s="3" t="s">
        <v>7</v>
      </c>
      <c r="F2" s="3" t="s">
        <v>9</v>
      </c>
      <c r="G2" s="3" t="s">
        <v>11</v>
      </c>
      <c r="H2" s="3" t="s">
        <v>12</v>
      </c>
      <c r="I2" s="3" t="s">
        <v>14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6" t="s">
        <v>15</v>
      </c>
      <c r="B3" s="8" t="s">
        <v>55</v>
      </c>
      <c r="C3" s="10">
        <v>23263</v>
      </c>
      <c r="D3" s="10">
        <v>1950538</v>
      </c>
      <c r="E3" s="11">
        <v>10000</v>
      </c>
      <c r="F3" s="13">
        <f t="shared" ref="F3:F10" si="0">E3/C3</f>
        <v>0.42986717104414734</v>
      </c>
      <c r="G3" s="15">
        <f t="shared" ref="G3:G10" si="1">C3/D3</f>
        <v>1.1926453111910663E-2</v>
      </c>
      <c r="H3" s="16"/>
      <c r="I3" s="17">
        <f t="shared" ref="I3:I10" si="2">(E3/D3)*1000</f>
        <v>5.1267906598077042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6" t="s">
        <v>18</v>
      </c>
      <c r="B4" s="19" t="s">
        <v>56</v>
      </c>
      <c r="C4" s="10">
        <v>30752</v>
      </c>
      <c r="D4" s="10">
        <v>2661106</v>
      </c>
      <c r="E4" s="11">
        <v>9500</v>
      </c>
      <c r="F4" s="13">
        <f t="shared" si="0"/>
        <v>0.30892299687825181</v>
      </c>
      <c r="G4" s="15">
        <f t="shared" si="1"/>
        <v>1.1556097352003265E-2</v>
      </c>
      <c r="H4" s="16"/>
      <c r="I4" s="17">
        <f t="shared" si="2"/>
        <v>3.5699442261976788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6" t="s">
        <v>22</v>
      </c>
      <c r="B5" s="8" t="s">
        <v>55</v>
      </c>
      <c r="C5" s="21">
        <v>23263</v>
      </c>
      <c r="D5" s="21">
        <v>1950538</v>
      </c>
      <c r="E5" s="23">
        <v>10000</v>
      </c>
      <c r="F5" s="13">
        <f t="shared" si="0"/>
        <v>0.42986717104414734</v>
      </c>
      <c r="G5" s="15">
        <f t="shared" si="1"/>
        <v>1.1926453111910663E-2</v>
      </c>
      <c r="H5" s="16"/>
      <c r="I5" s="17">
        <f t="shared" si="2"/>
        <v>5.1267906598077042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6" t="s">
        <v>30</v>
      </c>
      <c r="B6" s="8" t="s">
        <v>57</v>
      </c>
      <c r="C6" s="21">
        <v>17274</v>
      </c>
      <c r="D6" s="21">
        <v>1996239</v>
      </c>
      <c r="E6" s="23">
        <v>10000</v>
      </c>
      <c r="F6" s="13">
        <f t="shared" si="0"/>
        <v>0.57890471228435803</v>
      </c>
      <c r="G6" s="15">
        <f t="shared" si="1"/>
        <v>8.6532724788965648E-3</v>
      </c>
      <c r="H6" s="16"/>
      <c r="I6" s="17">
        <f t="shared" si="2"/>
        <v>5.009420214713769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6" t="s">
        <v>33</v>
      </c>
      <c r="B7" s="8" t="s">
        <v>57</v>
      </c>
      <c r="C7" s="21">
        <v>5590</v>
      </c>
      <c r="D7" s="21">
        <v>441777</v>
      </c>
      <c r="E7" s="23">
        <v>10000</v>
      </c>
      <c r="F7" s="13">
        <f t="shared" si="0"/>
        <v>1.7889087656529516</v>
      </c>
      <c r="G7" s="15">
        <f t="shared" si="1"/>
        <v>1.2653442800326861E-2</v>
      </c>
      <c r="H7" s="16"/>
      <c r="I7" s="17">
        <f t="shared" si="2"/>
        <v>22.635854741192954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6" t="s">
        <v>37</v>
      </c>
      <c r="B8" s="8" t="s">
        <v>58</v>
      </c>
      <c r="C8" s="21">
        <v>66134</v>
      </c>
      <c r="D8" s="21">
        <v>4172720</v>
      </c>
      <c r="E8" s="23">
        <v>9877</v>
      </c>
      <c r="F8" s="13">
        <f t="shared" si="0"/>
        <v>0.14934829285995102</v>
      </c>
      <c r="G8" s="15">
        <f t="shared" si="1"/>
        <v>1.5849134377576256E-2</v>
      </c>
      <c r="H8" s="16"/>
      <c r="I8" s="17">
        <f t="shared" si="2"/>
        <v>2.3670411625989765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6" t="s">
        <v>38</v>
      </c>
      <c r="B9" s="8" t="s">
        <v>57</v>
      </c>
      <c r="C9" s="21">
        <v>10015</v>
      </c>
      <c r="D9" s="21">
        <v>679742</v>
      </c>
      <c r="E9" s="23">
        <v>15000</v>
      </c>
      <c r="F9" s="13">
        <f t="shared" si="0"/>
        <v>1.4977533699450825</v>
      </c>
      <c r="G9" s="15">
        <f t="shared" si="1"/>
        <v>1.4733531251563093E-2</v>
      </c>
      <c r="H9" s="16"/>
      <c r="I9" s="17">
        <f t="shared" si="2"/>
        <v>22.067196083219809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6" t="s">
        <v>39</v>
      </c>
      <c r="B10" s="8" t="s">
        <v>57</v>
      </c>
      <c r="C10" s="21">
        <v>14471</v>
      </c>
      <c r="D10" s="21">
        <v>4147388</v>
      </c>
      <c r="E10" s="23">
        <v>20000</v>
      </c>
      <c r="F10" s="13">
        <f t="shared" si="0"/>
        <v>1.3820744938152167</v>
      </c>
      <c r="G10" s="15">
        <f t="shared" si="1"/>
        <v>3.4891840358317089E-3</v>
      </c>
      <c r="H10" s="16"/>
      <c r="I10" s="17">
        <f t="shared" si="2"/>
        <v>4.8223122601502437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6"/>
      <c r="B11" s="16"/>
      <c r="C11" s="16"/>
      <c r="D11" s="16"/>
      <c r="E11" s="16"/>
      <c r="F11" s="13"/>
      <c r="G11" s="16"/>
      <c r="H11" s="16"/>
      <c r="I11" s="1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33" t="str">
        <f>HYPERLINK("https://www.hangar-12.com/request-a-consultation/","Hangar12 - Powerful marketing for CPG brands - Request a free consultation. ")</f>
        <v xml:space="preserve">Hangar12 - Powerful marketing for CPG brands - Request a free consultation. </v>
      </c>
      <c r="B12" s="16"/>
      <c r="C12" s="16"/>
      <c r="D12" s="16"/>
      <c r="E12" s="16"/>
      <c r="F12" s="34"/>
      <c r="G12" s="16"/>
      <c r="H12" s="16"/>
      <c r="I12" s="1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">
    <mergeCell ref="A1:I1"/>
  </mergeCells>
  <conditionalFormatting sqref="A3:I998">
    <cfRule type="expression" dxfId="3" priority="1">
      <formula>MOD(ROW(),2)</formula>
    </cfRule>
  </conditionalFormatting>
  <printOptions horizontalCentered="1" gridLines="1"/>
  <pageMargins left="0.25" right="0.25" top="0.75" bottom="0.75" header="0" footer="0"/>
  <pageSetup pageOrder="overThenDown" orientation="landscape" cellComments="atEnd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E90C"/>
    <outlinePr summaryBelow="0" summaryRight="0"/>
    <pageSetUpPr fitToPage="1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4.5" defaultRowHeight="15" customHeight="1"/>
  <cols>
    <col min="1" max="1" width="20.83203125" customWidth="1"/>
    <col min="2" max="3" width="17.5" customWidth="1"/>
    <col min="4" max="4" width="16.33203125" customWidth="1"/>
    <col min="5" max="7" width="17.1640625" customWidth="1"/>
  </cols>
  <sheetData>
    <row r="1" spans="1:26" ht="60" customHeight="1">
      <c r="A1" s="44"/>
      <c r="B1" s="45"/>
      <c r="C1" s="45"/>
      <c r="D1" s="45"/>
      <c r="E1" s="45"/>
      <c r="F1" s="45"/>
      <c r="G1" s="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3" t="s">
        <v>0</v>
      </c>
      <c r="B2" s="3" t="s">
        <v>25</v>
      </c>
      <c r="C2" s="3" t="s">
        <v>26</v>
      </c>
      <c r="D2" s="3" t="s">
        <v>27</v>
      </c>
      <c r="E2" s="3" t="s">
        <v>4</v>
      </c>
      <c r="F2" s="3" t="s">
        <v>28</v>
      </c>
      <c r="G2" s="3" t="s">
        <v>29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" t="s">
        <v>15</v>
      </c>
      <c r="B3" s="20">
        <v>44605</v>
      </c>
      <c r="C3" s="20">
        <v>21178</v>
      </c>
      <c r="D3" s="20">
        <v>5888</v>
      </c>
      <c r="E3" s="22"/>
      <c r="F3" s="24">
        <f t="shared" ref="F3:F12" si="0">D3/B3</f>
        <v>0.13200313866158503</v>
      </c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 t="s">
        <v>18</v>
      </c>
      <c r="B4" s="7">
        <v>43567</v>
      </c>
      <c r="C4" s="7">
        <v>15857</v>
      </c>
      <c r="D4" s="7">
        <v>5984</v>
      </c>
      <c r="E4" s="1"/>
      <c r="F4" s="29">
        <f t="shared" si="0"/>
        <v>0.13735166525122225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 t="s">
        <v>22</v>
      </c>
      <c r="B5" s="7">
        <v>43363</v>
      </c>
      <c r="C5" s="7">
        <v>8302</v>
      </c>
      <c r="D5" s="7">
        <v>3772</v>
      </c>
      <c r="E5" s="1"/>
      <c r="F5" s="24">
        <f t="shared" si="0"/>
        <v>8.6986601480524867E-2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 t="s">
        <v>30</v>
      </c>
      <c r="B6" s="7">
        <v>43078</v>
      </c>
      <c r="C6" s="7">
        <v>9258</v>
      </c>
      <c r="D6" s="7">
        <v>5096</v>
      </c>
      <c r="E6" s="1"/>
      <c r="F6" s="29">
        <f t="shared" si="0"/>
        <v>0.11829704257393565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 t="s">
        <v>33</v>
      </c>
      <c r="B7" s="7">
        <v>12689</v>
      </c>
      <c r="C7" s="7">
        <v>6573</v>
      </c>
      <c r="D7" s="7">
        <v>5148</v>
      </c>
      <c r="E7" s="1"/>
      <c r="F7" s="24">
        <f t="shared" si="0"/>
        <v>0.40570572937189692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37</v>
      </c>
      <c r="B8" s="7">
        <v>46881</v>
      </c>
      <c r="C8" s="7">
        <v>5489</v>
      </c>
      <c r="D8" s="7">
        <v>4357</v>
      </c>
      <c r="E8" s="1"/>
      <c r="F8" s="29">
        <f t="shared" si="0"/>
        <v>9.2937437341353638E-2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38</v>
      </c>
      <c r="B9" s="7">
        <v>46231</v>
      </c>
      <c r="C9" s="7">
        <v>4976</v>
      </c>
      <c r="D9" s="7">
        <v>3940</v>
      </c>
      <c r="E9" s="1"/>
      <c r="F9" s="24">
        <f t="shared" si="0"/>
        <v>8.5224200211978976E-2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39</v>
      </c>
      <c r="B10" s="7">
        <v>45909</v>
      </c>
      <c r="C10" s="7">
        <v>3785</v>
      </c>
      <c r="D10" s="7">
        <v>3129</v>
      </c>
      <c r="E10" s="1"/>
      <c r="F10" s="29">
        <f t="shared" si="0"/>
        <v>6.8156570607070505E-2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40</v>
      </c>
      <c r="B11" s="7">
        <v>45761</v>
      </c>
      <c r="C11" s="7">
        <v>8597</v>
      </c>
      <c r="D11" s="7">
        <v>3363</v>
      </c>
      <c r="E11" s="1"/>
      <c r="F11" s="24">
        <f t="shared" si="0"/>
        <v>7.3490526867856912E-2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 t="s">
        <v>41</v>
      </c>
      <c r="B12" s="7">
        <v>45763</v>
      </c>
      <c r="C12" s="7">
        <v>9047</v>
      </c>
      <c r="D12" s="7">
        <v>4895</v>
      </c>
      <c r="E12" s="1"/>
      <c r="F12" s="29">
        <f t="shared" si="0"/>
        <v>0.10696414133688788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33" t="str">
        <f>HYPERLINK("https://www.hangar-12.com/request-a-consultation/","Hangar12 - Powerful marketing for CPG brands - Request a free consultation. ")</f>
        <v xml:space="preserve">Hangar12 - Powerful marketing for CPG brands - Request a free consultation. 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G1"/>
  </mergeCells>
  <conditionalFormatting sqref="A3:G1000">
    <cfRule type="expression" dxfId="2" priority="1">
      <formula>MOD(ROW(),2)</formula>
    </cfRule>
  </conditionalFormatting>
  <printOptions horizontalCentered="1" gridLines="1"/>
  <pageMargins left="0.25" right="0.25" top="0.75" bottom="0.75" header="0" footer="0"/>
  <pageSetup pageOrder="overThenDown" orientation="landscape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E90C"/>
    <outlinePr summaryBelow="0" summaryRight="0"/>
  </sheetPr>
  <dimension ref="A1:Z1000"/>
  <sheetViews>
    <sheetView workbookViewId="0">
      <pane ySplit="2" topLeftCell="A3" activePane="bottomLeft" state="frozen"/>
      <selection pane="bottomLeft" activeCell="B12" sqref="B12"/>
    </sheetView>
  </sheetViews>
  <sheetFormatPr baseColWidth="10" defaultColWidth="14.5" defaultRowHeight="15" customHeight="1"/>
  <cols>
    <col min="1" max="1" width="20.83203125" customWidth="1"/>
    <col min="2" max="2" width="21.5" customWidth="1"/>
    <col min="3" max="3" width="14.5" customWidth="1"/>
    <col min="4" max="4" width="24.5" customWidth="1"/>
    <col min="5" max="9" width="14.5" customWidth="1"/>
  </cols>
  <sheetData>
    <row r="1" spans="1:26" ht="60" customHeight="1">
      <c r="A1" s="44"/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3" t="s">
        <v>0</v>
      </c>
      <c r="B2" s="3" t="s">
        <v>42</v>
      </c>
      <c r="C2" s="3" t="s">
        <v>4</v>
      </c>
      <c r="D2" s="3" t="s">
        <v>43</v>
      </c>
      <c r="E2" s="3" t="s">
        <v>5</v>
      </c>
      <c r="F2" s="3" t="s">
        <v>7</v>
      </c>
      <c r="G2" s="3" t="s">
        <v>44</v>
      </c>
      <c r="H2" s="3" t="s">
        <v>45</v>
      </c>
      <c r="I2" s="3" t="s">
        <v>14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" t="s">
        <v>15</v>
      </c>
      <c r="B3" s="35" t="s">
        <v>58</v>
      </c>
      <c r="C3" s="7">
        <v>9971</v>
      </c>
      <c r="D3" s="36">
        <v>661483</v>
      </c>
      <c r="E3" s="7">
        <v>4862459</v>
      </c>
      <c r="F3" s="7">
        <v>35000</v>
      </c>
      <c r="G3" s="36"/>
      <c r="H3" s="25">
        <v>2.0999999999999999E-3</v>
      </c>
      <c r="I3" s="12">
        <f t="shared" ref="I3:I11" si="0">(F3/E3)*1000</f>
        <v>7.1980041374127781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 t="s">
        <v>18</v>
      </c>
      <c r="B4" s="1" t="s">
        <v>56</v>
      </c>
      <c r="C4" s="7">
        <v>17375</v>
      </c>
      <c r="D4" s="7">
        <v>11479</v>
      </c>
      <c r="E4" s="7">
        <v>10490085</v>
      </c>
      <c r="F4" s="7">
        <v>30000</v>
      </c>
      <c r="G4" s="26">
        <v>2.98</v>
      </c>
      <c r="H4" s="36">
        <v>0.17</v>
      </c>
      <c r="I4" s="27">
        <f t="shared" si="0"/>
        <v>2.8598433663788234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 t="s">
        <v>22</v>
      </c>
      <c r="B5" s="1" t="s">
        <v>58</v>
      </c>
      <c r="C5" s="7">
        <v>15852</v>
      </c>
      <c r="D5" s="36">
        <v>9132</v>
      </c>
      <c r="E5" s="7">
        <v>7836161</v>
      </c>
      <c r="F5" s="7">
        <v>30000</v>
      </c>
      <c r="G5" s="36"/>
      <c r="H5" s="25">
        <v>2E-3</v>
      </c>
      <c r="I5" s="12">
        <f t="shared" si="0"/>
        <v>3.8284052611986916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 t="s">
        <v>30</v>
      </c>
      <c r="B6" s="1" t="s">
        <v>56</v>
      </c>
      <c r="C6" s="36">
        <v>3601</v>
      </c>
      <c r="D6" s="7">
        <v>6887471</v>
      </c>
      <c r="E6" s="7">
        <v>11041321</v>
      </c>
      <c r="F6" s="7">
        <v>25000</v>
      </c>
      <c r="G6" s="36">
        <v>2.3199999999999998</v>
      </c>
      <c r="H6" s="36">
        <v>0.03</v>
      </c>
      <c r="I6" s="27">
        <f t="shared" si="0"/>
        <v>2.2642218263557417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 t="s">
        <v>33</v>
      </c>
      <c r="B7" s="1" t="s">
        <v>56</v>
      </c>
      <c r="C7" s="7">
        <v>22764</v>
      </c>
      <c r="D7" s="7">
        <v>41931</v>
      </c>
      <c r="E7" s="7">
        <v>12317086</v>
      </c>
      <c r="F7" s="7">
        <v>30000</v>
      </c>
      <c r="G7" s="36">
        <v>2.52</v>
      </c>
      <c r="H7" s="36">
        <v>0.18</v>
      </c>
      <c r="I7" s="12">
        <f t="shared" si="0"/>
        <v>2.435641027431326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37" t="s">
        <v>37</v>
      </c>
      <c r="B8" s="1" t="s">
        <v>58</v>
      </c>
      <c r="C8" s="36">
        <v>586</v>
      </c>
      <c r="D8" s="36"/>
      <c r="E8" s="7">
        <v>1183005</v>
      </c>
      <c r="F8" s="38">
        <v>11999</v>
      </c>
      <c r="G8" s="36"/>
      <c r="H8" s="25">
        <v>5.0000000000000001E-4</v>
      </c>
      <c r="I8" s="27">
        <f t="shared" si="0"/>
        <v>10.142814273819637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38</v>
      </c>
      <c r="B9" s="1" t="s">
        <v>56</v>
      </c>
      <c r="C9" s="7">
        <v>96656</v>
      </c>
      <c r="D9" s="36"/>
      <c r="E9" s="7">
        <v>61440525</v>
      </c>
      <c r="F9" s="26">
        <v>308361.08</v>
      </c>
      <c r="G9" s="36"/>
      <c r="H9" s="25">
        <v>3.3999999999999998E-3</v>
      </c>
      <c r="I9" s="12">
        <f t="shared" si="0"/>
        <v>5.0188549007353043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39</v>
      </c>
      <c r="B10" s="1" t="s">
        <v>58</v>
      </c>
      <c r="C10" s="7">
        <v>10488</v>
      </c>
      <c r="D10" s="36"/>
      <c r="E10" s="7">
        <v>7953291</v>
      </c>
      <c r="F10" s="26">
        <v>31664.03</v>
      </c>
      <c r="G10" s="26">
        <v>3.02</v>
      </c>
      <c r="H10" s="25">
        <v>1.2999999999999999E-3</v>
      </c>
      <c r="I10" s="27">
        <f t="shared" si="0"/>
        <v>3.9812487685915174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40</v>
      </c>
      <c r="B11" s="1" t="s">
        <v>56</v>
      </c>
      <c r="C11" s="36">
        <v>9117</v>
      </c>
      <c r="D11" s="36"/>
      <c r="E11" s="7">
        <v>7587195</v>
      </c>
      <c r="F11" s="26">
        <v>30000</v>
      </c>
      <c r="G11" s="26">
        <v>3.29</v>
      </c>
      <c r="H11" s="25">
        <v>1.1999999999999999E-3</v>
      </c>
      <c r="I11" s="12">
        <f t="shared" si="0"/>
        <v>3.954030442080374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33" t="str">
        <f>HYPERLINK("https://www.hangar-12.com/request-a-consultation/","Hangar12 - Powerful marketing for CPG brands - Request a free consultation. ")</f>
        <v xml:space="preserve">Hangar12 - Powerful marketing for CPG brands - Request a free consultation. 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conditionalFormatting sqref="A3:I1000">
    <cfRule type="expression" dxfId="1" priority="1">
      <formula>MOD(ROW(),2)</formula>
    </cfRule>
  </conditionalFormatting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E90C"/>
    <outlinePr summaryBelow="0" summaryRight="0"/>
  </sheetPr>
  <dimension ref="A1:AA998"/>
  <sheetViews>
    <sheetView workbookViewId="0">
      <pane ySplit="2" topLeftCell="A3" activePane="bottomLeft" state="frozen"/>
      <selection pane="bottomLeft" activeCell="C21" sqref="C21"/>
    </sheetView>
  </sheetViews>
  <sheetFormatPr baseColWidth="10" defaultColWidth="14.5" defaultRowHeight="15" customHeight="1"/>
  <cols>
    <col min="1" max="1" width="18.6640625" customWidth="1"/>
    <col min="2" max="2" width="18" customWidth="1"/>
    <col min="3" max="3" width="14.5" customWidth="1"/>
    <col min="4" max="4" width="19.5" customWidth="1"/>
    <col min="5" max="27" width="14.5" customWidth="1"/>
  </cols>
  <sheetData>
    <row r="1" spans="1:27" ht="60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4.75" customHeight="1">
      <c r="A2" s="3" t="s">
        <v>0</v>
      </c>
      <c r="B2" s="3" t="s">
        <v>42</v>
      </c>
      <c r="C2" s="3" t="s">
        <v>46</v>
      </c>
      <c r="D2" s="3" t="s">
        <v>47</v>
      </c>
      <c r="E2" s="3" t="s">
        <v>48</v>
      </c>
      <c r="F2" s="3" t="s">
        <v>49</v>
      </c>
      <c r="G2" s="3" t="s">
        <v>50</v>
      </c>
      <c r="H2" s="3" t="s">
        <v>51</v>
      </c>
      <c r="I2" s="3" t="s">
        <v>48</v>
      </c>
      <c r="J2" s="3" t="s">
        <v>52</v>
      </c>
      <c r="K2" s="3" t="s">
        <v>51</v>
      </c>
      <c r="L2" s="3" t="s">
        <v>48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>
      <c r="A3" s="6" t="s">
        <v>15</v>
      </c>
      <c r="B3" s="39" t="s">
        <v>58</v>
      </c>
      <c r="C3" s="10">
        <v>57212</v>
      </c>
      <c r="D3" s="10">
        <v>33305</v>
      </c>
      <c r="E3" s="10">
        <v>23907</v>
      </c>
      <c r="F3" s="21"/>
      <c r="G3" s="10">
        <v>619189</v>
      </c>
      <c r="H3" s="10">
        <v>510505</v>
      </c>
      <c r="I3" s="10">
        <v>108684</v>
      </c>
      <c r="J3" s="10">
        <v>21309</v>
      </c>
      <c r="K3" s="10">
        <v>10754</v>
      </c>
      <c r="L3" s="10">
        <v>10555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.75" customHeight="1">
      <c r="A4" s="6" t="s">
        <v>18</v>
      </c>
      <c r="B4" s="40" t="s">
        <v>58</v>
      </c>
      <c r="C4" s="10">
        <v>42904</v>
      </c>
      <c r="D4" s="10">
        <v>25569</v>
      </c>
      <c r="E4" s="10">
        <v>17335</v>
      </c>
      <c r="F4" s="32"/>
      <c r="G4" s="10">
        <v>619552</v>
      </c>
      <c r="H4" s="10">
        <v>532786</v>
      </c>
      <c r="I4" s="10">
        <v>86766</v>
      </c>
      <c r="J4" s="10">
        <f>SUM(K4:L4)</f>
        <v>16492</v>
      </c>
      <c r="K4" s="10">
        <v>8557</v>
      </c>
      <c r="L4" s="10">
        <v>7935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.75" customHeight="1">
      <c r="A5" s="6" t="s">
        <v>22</v>
      </c>
      <c r="B5" s="40" t="s">
        <v>58</v>
      </c>
      <c r="C5" s="10">
        <v>48174</v>
      </c>
      <c r="D5" s="10">
        <v>29606</v>
      </c>
      <c r="E5" s="10">
        <v>18119</v>
      </c>
      <c r="F5" s="32"/>
      <c r="G5" s="10">
        <v>739204</v>
      </c>
      <c r="H5" s="10">
        <v>591787</v>
      </c>
      <c r="I5" s="10">
        <v>138386</v>
      </c>
      <c r="J5" s="10">
        <v>17750</v>
      </c>
      <c r="K5" s="10">
        <v>9451</v>
      </c>
      <c r="L5" s="10">
        <v>8139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5.75" customHeight="1">
      <c r="A6" s="6" t="s">
        <v>30</v>
      </c>
      <c r="B6" s="40" t="s">
        <v>59</v>
      </c>
      <c r="C6" s="10">
        <v>27208</v>
      </c>
      <c r="D6" s="10">
        <v>20678</v>
      </c>
      <c r="E6" s="10">
        <v>6530</v>
      </c>
      <c r="F6" s="32"/>
      <c r="G6" s="10">
        <v>231402</v>
      </c>
      <c r="H6" s="10">
        <v>210576</v>
      </c>
      <c r="I6" s="10">
        <v>20826</v>
      </c>
      <c r="J6" s="10">
        <v>8708</v>
      </c>
      <c r="K6" s="10">
        <v>6067</v>
      </c>
      <c r="L6" s="10">
        <v>2642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5.75" customHeight="1">
      <c r="A7" s="16" t="s">
        <v>33</v>
      </c>
      <c r="B7" s="34" t="s">
        <v>58</v>
      </c>
      <c r="C7" s="21">
        <v>31967</v>
      </c>
      <c r="D7" s="21">
        <v>23879</v>
      </c>
      <c r="E7" s="21">
        <v>8088</v>
      </c>
      <c r="F7" s="32"/>
      <c r="G7" s="21">
        <v>490133</v>
      </c>
      <c r="H7" s="21">
        <v>448159</v>
      </c>
      <c r="I7" s="21">
        <v>41974</v>
      </c>
      <c r="J7" s="21">
        <v>12847</v>
      </c>
      <c r="K7" s="21">
        <v>8700</v>
      </c>
      <c r="L7" s="21">
        <v>4147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>
      <c r="A8" s="6" t="s">
        <v>37</v>
      </c>
      <c r="B8" s="40" t="s">
        <v>56</v>
      </c>
      <c r="C8" s="10">
        <v>25667</v>
      </c>
      <c r="D8" s="10">
        <v>18907</v>
      </c>
      <c r="E8" s="10">
        <v>6760</v>
      </c>
      <c r="F8" s="32"/>
      <c r="G8" s="10">
        <v>208538</v>
      </c>
      <c r="H8" s="10">
        <v>184327</v>
      </c>
      <c r="I8" s="10">
        <v>24211</v>
      </c>
      <c r="J8" s="10">
        <v>11321</v>
      </c>
      <c r="K8" s="10">
        <v>7548</v>
      </c>
      <c r="L8" s="10">
        <v>3773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5.75" customHeight="1">
      <c r="A9" s="6" t="s">
        <v>38</v>
      </c>
      <c r="B9" s="40" t="s">
        <v>58</v>
      </c>
      <c r="C9" s="10">
        <v>34650</v>
      </c>
      <c r="D9" s="10">
        <v>22083</v>
      </c>
      <c r="E9" s="10">
        <v>12567</v>
      </c>
      <c r="F9" s="32"/>
      <c r="G9" s="10">
        <v>511215</v>
      </c>
      <c r="H9" s="10">
        <v>408391</v>
      </c>
      <c r="I9" s="10">
        <v>102824</v>
      </c>
      <c r="J9" s="10">
        <v>13381</v>
      </c>
      <c r="K9" s="10">
        <v>7686</v>
      </c>
      <c r="L9" s="10">
        <v>5695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5.75" customHeight="1">
      <c r="A10" s="6" t="s">
        <v>39</v>
      </c>
      <c r="B10" s="40" t="s">
        <v>58</v>
      </c>
      <c r="C10" s="10">
        <v>51123</v>
      </c>
      <c r="D10" s="10">
        <v>29015</v>
      </c>
      <c r="E10" s="10">
        <v>21316</v>
      </c>
      <c r="F10" s="32"/>
      <c r="G10" s="10">
        <v>793769</v>
      </c>
      <c r="H10" s="10">
        <v>614924</v>
      </c>
      <c r="I10" s="10">
        <v>168107</v>
      </c>
      <c r="J10" s="10">
        <v>19859</v>
      </c>
      <c r="K10" s="10">
        <v>9358</v>
      </c>
      <c r="L10" s="10">
        <v>10154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5.75" customHeight="1">
      <c r="A11" s="41" t="s">
        <v>53</v>
      </c>
      <c r="B11" s="41"/>
      <c r="C11" s="42">
        <f>AVERAGE(C3:C4)</f>
        <v>50058</v>
      </c>
      <c r="D11" s="41"/>
      <c r="E11" s="41"/>
      <c r="F11" s="41"/>
      <c r="G11" s="42">
        <f>AVERAGE(G3:G4)</f>
        <v>619370.5</v>
      </c>
      <c r="H11" s="41"/>
      <c r="I11" s="41"/>
      <c r="J11" s="42">
        <f>AVERAGE(J3:J4)</f>
        <v>18900.5</v>
      </c>
      <c r="K11" s="41"/>
      <c r="L11" s="41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5.75" customHeight="1">
      <c r="A13" s="33" t="str">
        <f>HYPERLINK("https://www.hangar-12.com/request-a-consultation/","Hangar12 - Powerful marketing for CPG brands - Request a free consultation. ")</f>
        <v xml:space="preserve">Hangar12 - Powerful marketing for CPG brands - Request a free consultation. 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</sheetData>
  <mergeCells count="1">
    <mergeCell ref="A1:L1"/>
  </mergeCells>
  <conditionalFormatting sqref="A3:L6 A8:L998">
    <cfRule type="expression" dxfId="0" priority="1">
      <formula>MOD(ROW(),2)</formula>
    </cfRule>
  </conditionalFormatting>
  <pageMargins left="0.7" right="0.7" top="0.75" bottom="0.75" header="0" footer="0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ALL SOCIAL</vt:lpstr>
      <vt:lpstr>ALL ADWORDS</vt:lpstr>
      <vt:lpstr>ALL EMAIL</vt:lpstr>
      <vt:lpstr>ALL DIGITAL</vt:lpstr>
      <vt:lpstr>ALL SWEEPS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 Keating</cp:lastModifiedBy>
  <dcterms:modified xsi:type="dcterms:W3CDTF">2020-03-09T15:41:47Z</dcterms:modified>
</cp:coreProperties>
</file>