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wendygrieco/Desktop/"/>
    </mc:Choice>
  </mc:AlternateContent>
  <xr:revisionPtr revIDLastSave="0" documentId="8_{C66010DB-C600-FC45-97C2-D415E40DF507}" xr6:coauthVersionLast="45" xr6:coauthVersionMax="45" xr10:uidLastSave="{00000000-0000-0000-0000-000000000000}"/>
  <bookViews>
    <workbookView xWindow="0" yWindow="460" windowWidth="19780" windowHeight="12880" xr2:uid="{00000000-000D-0000-FFFF-FFFF00000000}"/>
  </bookViews>
  <sheets>
    <sheet name="Instructions" sheetId="5" r:id="rId1"/>
    <sheet name="Master Marketing Budget" sheetId="2" r:id="rId2"/>
    <sheet name="Paid Advertising Budget" sheetId="3" r:id="rId3"/>
    <sheet name="Product Marketing Budge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Q7" i="2" l="1"/>
  <c r="V7" i="2"/>
  <c r="C7" i="2"/>
  <c r="Y7" i="2"/>
  <c r="R8" i="3"/>
  <c r="R9" i="3"/>
  <c r="R11" i="3"/>
  <c r="R12" i="3"/>
  <c r="R14" i="3"/>
  <c r="R15" i="3"/>
  <c r="R17" i="3"/>
  <c r="R18" i="3"/>
  <c r="R19" i="3"/>
  <c r="R20" i="3"/>
  <c r="R21" i="3"/>
  <c r="R23" i="3"/>
  <c r="R24" i="3"/>
  <c r="R25" i="3"/>
  <c r="I9" i="3"/>
  <c r="K9" i="3" s="1"/>
  <c r="J9" i="3"/>
  <c r="AI26" i="3"/>
  <c r="AI8" i="2" s="1"/>
  <c r="AG26" i="3"/>
  <c r="AG8" i="2" s="1"/>
  <c r="AE26" i="3"/>
  <c r="AE8" i="2" s="1"/>
  <c r="Z26" i="3"/>
  <c r="Z8" i="2" s="1"/>
  <c r="X26" i="3"/>
  <c r="X8" i="2" s="1"/>
  <c r="V26" i="3"/>
  <c r="V8" i="2" s="1"/>
  <c r="Q26" i="3"/>
  <c r="Q8" i="2" s="1"/>
  <c r="O26" i="3"/>
  <c r="O8" i="2" s="1"/>
  <c r="M26" i="3"/>
  <c r="M8" i="2" s="1"/>
  <c r="AH26" i="3"/>
  <c r="AH8" i="2" s="1"/>
  <c r="AF26" i="3"/>
  <c r="AF8" i="2" s="1"/>
  <c r="AD26" i="3"/>
  <c r="AD8" i="2" s="1"/>
  <c r="Y26" i="3"/>
  <c r="Y8" i="2" s="1"/>
  <c r="Y9" i="2" s="1"/>
  <c r="AK20" i="2" s="1"/>
  <c r="W26" i="3"/>
  <c r="W8" i="2" s="1"/>
  <c r="U26" i="3"/>
  <c r="U8" i="2" s="1"/>
  <c r="P26" i="3"/>
  <c r="P8" i="2" s="1"/>
  <c r="N26" i="3"/>
  <c r="N8" i="2" s="1"/>
  <c r="L26" i="3"/>
  <c r="L8" i="2" s="1"/>
  <c r="G26" i="3"/>
  <c r="G8" i="2" s="1"/>
  <c r="E26" i="3"/>
  <c r="E8" i="2" s="1"/>
  <c r="AI23" i="4"/>
  <c r="AI7" i="2" s="1"/>
  <c r="AG23" i="4"/>
  <c r="AG7" i="2" s="1"/>
  <c r="AE23" i="4"/>
  <c r="AE7" i="2" s="1"/>
  <c r="Z23" i="4"/>
  <c r="Z7" i="2" s="1"/>
  <c r="X23" i="4"/>
  <c r="X7" i="2" s="1"/>
  <c r="AB7" i="2" s="1"/>
  <c r="V23" i="4"/>
  <c r="Q23" i="4"/>
  <c r="O23" i="4"/>
  <c r="O7" i="2" s="1"/>
  <c r="M23" i="4"/>
  <c r="M7" i="2" s="1"/>
  <c r="AH23" i="4"/>
  <c r="AH7" i="2"/>
  <c r="AF23" i="4"/>
  <c r="AF7" i="2" s="1"/>
  <c r="AD23" i="4"/>
  <c r="AD7" i="2" s="1"/>
  <c r="AJ7" i="2" s="1"/>
  <c r="Y23" i="4"/>
  <c r="W23" i="4"/>
  <c r="W7" i="2" s="1"/>
  <c r="U23" i="4"/>
  <c r="U7" i="2" s="1"/>
  <c r="AA7" i="2" s="1"/>
  <c r="P23" i="4"/>
  <c r="P7" i="2" s="1"/>
  <c r="N23" i="4"/>
  <c r="N7" i="2" s="1"/>
  <c r="L23" i="4"/>
  <c r="L7" i="2" s="1"/>
  <c r="G23" i="4"/>
  <c r="G7" i="2" s="1"/>
  <c r="E23" i="4"/>
  <c r="E7" i="2" s="1"/>
  <c r="I7" i="2" s="1"/>
  <c r="C26" i="3"/>
  <c r="C8" i="2" s="1"/>
  <c r="C23" i="4"/>
  <c r="H23" i="4"/>
  <c r="H7" i="2" s="1"/>
  <c r="F23" i="4"/>
  <c r="F7" i="2" s="1"/>
  <c r="D23" i="4"/>
  <c r="D7" i="2" s="1"/>
  <c r="AK22" i="4"/>
  <c r="AJ22" i="4"/>
  <c r="AM22" i="4" s="1"/>
  <c r="AO22" i="4" s="1"/>
  <c r="AL22" i="4"/>
  <c r="AB22" i="4"/>
  <c r="AA22" i="4"/>
  <c r="I22" i="4"/>
  <c r="R22" i="4"/>
  <c r="S22" i="4"/>
  <c r="T22" i="4"/>
  <c r="J22" i="4"/>
  <c r="AN22" i="4" s="1"/>
  <c r="I21" i="4"/>
  <c r="R21" i="4"/>
  <c r="T21" i="4" s="1"/>
  <c r="AA21" i="4"/>
  <c r="AC21" i="4" s="1"/>
  <c r="AJ21" i="4"/>
  <c r="AM21" i="4"/>
  <c r="AO21" i="4" s="1"/>
  <c r="AK21" i="4"/>
  <c r="AL21" i="4"/>
  <c r="AB21" i="4"/>
  <c r="S21" i="4"/>
  <c r="J21" i="4"/>
  <c r="AN21" i="4" s="1"/>
  <c r="K21" i="4"/>
  <c r="AJ20" i="4"/>
  <c r="AL20" i="4" s="1"/>
  <c r="AK20" i="4"/>
  <c r="AB20" i="4"/>
  <c r="AA20" i="4"/>
  <c r="AC20" i="4" s="1"/>
  <c r="S20" i="4"/>
  <c r="R20" i="4"/>
  <c r="AM20" i="4" s="1"/>
  <c r="T20" i="4"/>
  <c r="J20" i="4"/>
  <c r="AN20" i="4" s="1"/>
  <c r="AS9" i="4" s="1"/>
  <c r="I20" i="4"/>
  <c r="AK18" i="4"/>
  <c r="AJ18" i="4"/>
  <c r="AL18" i="4"/>
  <c r="AB18" i="4"/>
  <c r="AA18" i="4"/>
  <c r="AC18" i="4"/>
  <c r="S18" i="4"/>
  <c r="R18" i="4"/>
  <c r="I18" i="4"/>
  <c r="AM18" i="4" s="1"/>
  <c r="AO18" i="4" s="1"/>
  <c r="J18" i="4"/>
  <c r="K18" i="4"/>
  <c r="AN18" i="4"/>
  <c r="AK17" i="4"/>
  <c r="AL17" i="4" s="1"/>
  <c r="AJ17" i="4"/>
  <c r="AA17" i="4"/>
  <c r="AB17" i="4"/>
  <c r="AC17" i="4"/>
  <c r="S17" i="4"/>
  <c r="R17" i="4"/>
  <c r="T17" i="4" s="1"/>
  <c r="I17" i="4"/>
  <c r="K17" i="4"/>
  <c r="AK16" i="4"/>
  <c r="AJ16" i="4"/>
  <c r="AL16" i="4"/>
  <c r="AB16" i="4"/>
  <c r="AN16" i="4" s="1"/>
  <c r="AA16" i="4"/>
  <c r="AC16" i="4" s="1"/>
  <c r="S16" i="4"/>
  <c r="R16" i="4"/>
  <c r="T16" i="4" s="1"/>
  <c r="J16" i="4"/>
  <c r="I16" i="4"/>
  <c r="K16" i="4" s="1"/>
  <c r="AM16" i="4"/>
  <c r="AK15" i="4"/>
  <c r="AJ15" i="4"/>
  <c r="AL15" i="4"/>
  <c r="AB15" i="4"/>
  <c r="AA15" i="4"/>
  <c r="AC15" i="4"/>
  <c r="R15" i="4"/>
  <c r="T15" i="4" s="1"/>
  <c r="S15" i="4"/>
  <c r="AN15" i="4" s="1"/>
  <c r="J15" i="4"/>
  <c r="I15" i="4"/>
  <c r="AM15" i="4" s="1"/>
  <c r="AK13" i="4"/>
  <c r="AJ13" i="4"/>
  <c r="AL13" i="4"/>
  <c r="AB13" i="4"/>
  <c r="AC13" i="4" s="1"/>
  <c r="AA13" i="4"/>
  <c r="I13" i="4"/>
  <c r="R13" i="4"/>
  <c r="AM13" i="4" s="1"/>
  <c r="S13" i="4"/>
  <c r="T13" i="4"/>
  <c r="J13" i="4"/>
  <c r="K13" i="4" s="1"/>
  <c r="AN13" i="4"/>
  <c r="I12" i="4"/>
  <c r="R12" i="4"/>
  <c r="AA12" i="4"/>
  <c r="AJ12" i="4"/>
  <c r="AM12" i="4"/>
  <c r="AK12" i="4"/>
  <c r="AL12" i="4"/>
  <c r="AB12" i="4"/>
  <c r="AC12" i="4" s="1"/>
  <c r="AB8" i="4"/>
  <c r="AB9" i="4"/>
  <c r="AB10" i="4"/>
  <c r="AB23" i="4" s="1"/>
  <c r="AA8" i="4"/>
  <c r="AA9" i="4"/>
  <c r="AA10" i="4"/>
  <c r="AA23" i="4"/>
  <c r="S12" i="4"/>
  <c r="J12" i="4"/>
  <c r="AJ10" i="4"/>
  <c r="AK10" i="4"/>
  <c r="AL10" i="4"/>
  <c r="AC10" i="4"/>
  <c r="S10" i="4"/>
  <c r="S23" i="4" s="1"/>
  <c r="R10" i="4"/>
  <c r="AM10" i="4" s="1"/>
  <c r="I10" i="4"/>
  <c r="J10" i="4"/>
  <c r="K10" i="4" s="1"/>
  <c r="AK9" i="4"/>
  <c r="AK23" i="4" s="1"/>
  <c r="AJ9" i="4"/>
  <c r="AL9" i="4" s="1"/>
  <c r="AC9" i="4"/>
  <c r="AC23" i="4" s="1"/>
  <c r="S9" i="4"/>
  <c r="S8" i="4"/>
  <c r="R9" i="4"/>
  <c r="T9" i="4"/>
  <c r="J9" i="4"/>
  <c r="AN9" i="4"/>
  <c r="I9" i="4"/>
  <c r="I23" i="4" s="1"/>
  <c r="AK8" i="4"/>
  <c r="AJ8" i="4"/>
  <c r="AL8" i="4" s="1"/>
  <c r="AC8" i="4"/>
  <c r="R8" i="4"/>
  <c r="AM8" i="4" s="1"/>
  <c r="J8" i="4"/>
  <c r="AN8" i="4" s="1"/>
  <c r="I8" i="4"/>
  <c r="K22" i="4"/>
  <c r="J23" i="4"/>
  <c r="K12" i="4"/>
  <c r="T12" i="4"/>
  <c r="R23" i="4"/>
  <c r="T18" i="4"/>
  <c r="AC22" i="4"/>
  <c r="K15" i="4"/>
  <c r="H26" i="3"/>
  <c r="H8" i="2" s="1"/>
  <c r="F26" i="3"/>
  <c r="F8" i="2" s="1"/>
  <c r="D26" i="3"/>
  <c r="D8" i="2" s="1"/>
  <c r="AK25" i="3"/>
  <c r="AJ25" i="3"/>
  <c r="AL25" i="3"/>
  <c r="AA25" i="3"/>
  <c r="AC25" i="3" s="1"/>
  <c r="AB25" i="3"/>
  <c r="AN25" i="3" s="1"/>
  <c r="AO25" i="3" s="1"/>
  <c r="S25" i="3"/>
  <c r="T25" i="3"/>
  <c r="J25" i="3"/>
  <c r="I25" i="3"/>
  <c r="K25" i="3" s="1"/>
  <c r="AM25" i="3"/>
  <c r="AK24" i="3"/>
  <c r="AJ24" i="3"/>
  <c r="AL24" i="3"/>
  <c r="AB24" i="3"/>
  <c r="AA24" i="3"/>
  <c r="AC24" i="3"/>
  <c r="S24" i="3"/>
  <c r="T24" i="3"/>
  <c r="J24" i="3"/>
  <c r="AN24" i="3" s="1"/>
  <c r="I24" i="3"/>
  <c r="AM24" i="3" s="1"/>
  <c r="AO24" i="3" s="1"/>
  <c r="AK23" i="3"/>
  <c r="AJ23" i="3"/>
  <c r="AL23" i="3"/>
  <c r="AA23" i="3"/>
  <c r="AB23" i="3"/>
  <c r="AC23" i="3"/>
  <c r="S23" i="3"/>
  <c r="T23" i="3"/>
  <c r="J23" i="3"/>
  <c r="AN23" i="3"/>
  <c r="AS10" i="3" s="1"/>
  <c r="I23" i="3"/>
  <c r="AM23" i="3" s="1"/>
  <c r="AK21" i="3"/>
  <c r="AJ21" i="3"/>
  <c r="AL21" i="3" s="1"/>
  <c r="AB21" i="3"/>
  <c r="J21" i="3"/>
  <c r="S21" i="3"/>
  <c r="T21" i="3" s="1"/>
  <c r="AN21" i="3"/>
  <c r="AA21" i="3"/>
  <c r="AC21" i="3" s="1"/>
  <c r="I21" i="3"/>
  <c r="AJ20" i="3"/>
  <c r="AK20" i="3"/>
  <c r="AN20" i="3" s="1"/>
  <c r="AO20" i="3" s="1"/>
  <c r="AL20" i="3"/>
  <c r="AB20" i="3"/>
  <c r="AA20" i="3"/>
  <c r="AC20" i="3"/>
  <c r="S20" i="3"/>
  <c r="J20" i="3"/>
  <c r="I20" i="3"/>
  <c r="AJ19" i="3"/>
  <c r="AL19" i="3" s="1"/>
  <c r="AK19" i="3"/>
  <c r="AB19" i="3"/>
  <c r="AC19" i="3" s="1"/>
  <c r="AA19" i="3"/>
  <c r="S19" i="3"/>
  <c r="T19" i="3"/>
  <c r="J19" i="3"/>
  <c r="AN19" i="3" s="1"/>
  <c r="I19" i="3"/>
  <c r="I18" i="3"/>
  <c r="AA18" i="3"/>
  <c r="AC18" i="3" s="1"/>
  <c r="AJ18" i="3"/>
  <c r="AM18" i="3"/>
  <c r="AK18" i="3"/>
  <c r="AL18" i="3"/>
  <c r="AB18" i="3"/>
  <c r="S18" i="3"/>
  <c r="AN18" i="3" s="1"/>
  <c r="AO18" i="3" s="1"/>
  <c r="J18" i="3"/>
  <c r="T18" i="3"/>
  <c r="K18" i="3"/>
  <c r="AK17" i="3"/>
  <c r="AJ17" i="3"/>
  <c r="AL17" i="3" s="1"/>
  <c r="AA17" i="3"/>
  <c r="AM17" i="3" s="1"/>
  <c r="AB17" i="3"/>
  <c r="S17" i="3"/>
  <c r="T17" i="3"/>
  <c r="J17" i="3"/>
  <c r="AN17" i="3" s="1"/>
  <c r="I17" i="3"/>
  <c r="AK15" i="3"/>
  <c r="AJ15" i="3"/>
  <c r="AA15" i="3"/>
  <c r="AB15" i="3"/>
  <c r="S15" i="3"/>
  <c r="T15" i="3" s="1"/>
  <c r="J15" i="3"/>
  <c r="I15" i="3"/>
  <c r="AK14" i="3"/>
  <c r="AJ14" i="3"/>
  <c r="AL14" i="3" s="1"/>
  <c r="AB14" i="3"/>
  <c r="AA14" i="3"/>
  <c r="AC14" i="3"/>
  <c r="S14" i="3"/>
  <c r="T14" i="3" s="1"/>
  <c r="J14" i="3"/>
  <c r="I14" i="3"/>
  <c r="AM14" i="3" s="1"/>
  <c r="AK12" i="3"/>
  <c r="AJ12" i="3"/>
  <c r="AL12" i="3" s="1"/>
  <c r="AB12" i="3"/>
  <c r="AA12" i="3"/>
  <c r="AC12" i="3" s="1"/>
  <c r="S12" i="3"/>
  <c r="T12" i="3" s="1"/>
  <c r="J12" i="3"/>
  <c r="I12" i="3"/>
  <c r="J11" i="3"/>
  <c r="S11" i="3"/>
  <c r="AB11" i="3"/>
  <c r="AK11" i="3"/>
  <c r="AN11" i="3"/>
  <c r="AJ11" i="3"/>
  <c r="AL11" i="3" s="1"/>
  <c r="AA11" i="3"/>
  <c r="AC11" i="3" s="1"/>
  <c r="T11" i="3"/>
  <c r="I11" i="3"/>
  <c r="K11" i="3" s="1"/>
  <c r="AM11" i="3"/>
  <c r="AO11" i="3" s="1"/>
  <c r="AA9" i="3"/>
  <c r="AC9" i="3" s="1"/>
  <c r="AJ9" i="3"/>
  <c r="AL9" i="3" s="1"/>
  <c r="AK9" i="3"/>
  <c r="AB9" i="3"/>
  <c r="S9" i="3"/>
  <c r="AJ8" i="3"/>
  <c r="AJ26" i="3" s="1"/>
  <c r="AK8" i="3"/>
  <c r="AL8" i="3"/>
  <c r="AK26" i="3"/>
  <c r="AB8" i="3"/>
  <c r="AA8" i="3"/>
  <c r="AC8" i="3" s="1"/>
  <c r="S8" i="3"/>
  <c r="I8" i="3"/>
  <c r="J8" i="3"/>
  <c r="AN8" i="3" s="1"/>
  <c r="K8" i="3"/>
  <c r="K20" i="3"/>
  <c r="AM20" i="3"/>
  <c r="T20" i="3"/>
  <c r="AM8" i="3"/>
  <c r="K24" i="3"/>
  <c r="K14" i="3"/>
  <c r="T8" i="3"/>
  <c r="K21" i="3"/>
  <c r="AR7" i="4" l="1"/>
  <c r="AO13" i="4"/>
  <c r="AO8" i="3"/>
  <c r="AS6" i="4"/>
  <c r="AO8" i="4"/>
  <c r="R7" i="2"/>
  <c r="T7" i="2" s="1"/>
  <c r="AR10" i="3"/>
  <c r="AT10" i="3" s="1"/>
  <c r="AO23" i="3"/>
  <c r="AO16" i="4"/>
  <c r="AO17" i="3"/>
  <c r="AO20" i="4"/>
  <c r="AR9" i="4"/>
  <c r="AT9" i="4" s="1"/>
  <c r="AS9" i="3"/>
  <c r="J7" i="2"/>
  <c r="K7" i="2" s="1"/>
  <c r="AL23" i="4"/>
  <c r="AO15" i="4"/>
  <c r="S7" i="2"/>
  <c r="N9" i="2"/>
  <c r="AN12" i="4"/>
  <c r="T8" i="4"/>
  <c r="T23" i="4" s="1"/>
  <c r="AN17" i="4"/>
  <c r="AN23" i="4" s="1"/>
  <c r="P9" i="2"/>
  <c r="AK17" i="2" s="1"/>
  <c r="K8" i="4"/>
  <c r="U9" i="2"/>
  <c r="AK18" i="2" s="1"/>
  <c r="AC15" i="3"/>
  <c r="AC26" i="3" s="1"/>
  <c r="AC17" i="3"/>
  <c r="AM21" i="3"/>
  <c r="AO21" i="3" s="1"/>
  <c r="K9" i="4"/>
  <c r="AL15" i="3"/>
  <c r="AL26" i="3" s="1"/>
  <c r="AJ23" i="4"/>
  <c r="T10" i="4"/>
  <c r="AM9" i="4"/>
  <c r="AO9" i="4" s="1"/>
  <c r="AM17" i="4"/>
  <c r="AN10" i="4"/>
  <c r="AO10" i="4" s="1"/>
  <c r="E9" i="2"/>
  <c r="AK13" i="2" s="1"/>
  <c r="AD9" i="2"/>
  <c r="AK21" i="2" s="1"/>
  <c r="K19" i="3"/>
  <c r="K23" i="3"/>
  <c r="AM19" i="3"/>
  <c r="AO19" i="3" s="1"/>
  <c r="AN14" i="3"/>
  <c r="K20" i="4"/>
  <c r="G9" i="2"/>
  <c r="AK14" i="2" s="1"/>
  <c r="AF9" i="2"/>
  <c r="AK22" i="2" s="1"/>
  <c r="AM22" i="2" s="1"/>
  <c r="AK8" i="2"/>
  <c r="K17" i="3"/>
  <c r="K15" i="3"/>
  <c r="AH9" i="2"/>
  <c r="AM12" i="3"/>
  <c r="AI9" i="2"/>
  <c r="AL23" i="2" s="1"/>
  <c r="AE9" i="2"/>
  <c r="AL21" i="2" s="1"/>
  <c r="AG9" i="2"/>
  <c r="AL22" i="2" s="1"/>
  <c r="AM15" i="3"/>
  <c r="AR8" i="3" s="1"/>
  <c r="AB26" i="3"/>
  <c r="AB8" i="2"/>
  <c r="W9" i="2"/>
  <c r="AK19" i="2" s="1"/>
  <c r="AA8" i="2"/>
  <c r="AC8" i="2" s="1"/>
  <c r="AB9" i="2"/>
  <c r="AA26" i="3"/>
  <c r="X9" i="2"/>
  <c r="AL19" i="2" s="1"/>
  <c r="Z9" i="2"/>
  <c r="AL20" i="2" s="1"/>
  <c r="AM20" i="2" s="1"/>
  <c r="V9" i="2"/>
  <c r="AL18" i="2" s="1"/>
  <c r="AM18" i="2" s="1"/>
  <c r="AN9" i="3"/>
  <c r="AS6" i="3" s="1"/>
  <c r="AN15" i="3"/>
  <c r="AS8" i="3" s="1"/>
  <c r="S26" i="3"/>
  <c r="R26" i="3"/>
  <c r="S8" i="2"/>
  <c r="S9" i="2" s="1"/>
  <c r="R8" i="2"/>
  <c r="R9" i="2" s="1"/>
  <c r="O9" i="2"/>
  <c r="AL16" i="2" s="1"/>
  <c r="L9" i="2"/>
  <c r="AK15" i="2" s="1"/>
  <c r="T9" i="3"/>
  <c r="T26" i="3" s="1"/>
  <c r="AM9" i="3"/>
  <c r="Q9" i="2"/>
  <c r="AL17" i="2" s="1"/>
  <c r="AO14" i="3"/>
  <c r="I26" i="3"/>
  <c r="J8" i="2"/>
  <c r="J9" i="2" s="1"/>
  <c r="K12" i="3"/>
  <c r="K26" i="3" s="1"/>
  <c r="AN12" i="3"/>
  <c r="J26" i="3"/>
  <c r="AR7" i="3"/>
  <c r="C9" i="2"/>
  <c r="AK12" i="2" s="1"/>
  <c r="AN14" i="2" s="1"/>
  <c r="I8" i="2"/>
  <c r="H9" i="2"/>
  <c r="AL14" i="2" s="1"/>
  <c r="D9" i="2"/>
  <c r="AL12" i="2" s="1"/>
  <c r="AO12" i="2" s="1"/>
  <c r="F9" i="2"/>
  <c r="AL13" i="2" s="1"/>
  <c r="AK16" i="2"/>
  <c r="AN15" i="2"/>
  <c r="AK7" i="2"/>
  <c r="AA9" i="2"/>
  <c r="AC7" i="2"/>
  <c r="AC9" i="2" s="1"/>
  <c r="AJ8" i="2"/>
  <c r="M9" i="2"/>
  <c r="AL15" i="2" s="1"/>
  <c r="AM15" i="2" s="1"/>
  <c r="T8" i="2"/>
  <c r="AN7" i="2" l="1"/>
  <c r="AM21" i="2"/>
  <c r="AO12" i="4"/>
  <c r="AS7" i="4"/>
  <c r="AK23" i="2"/>
  <c r="AN23" i="2" s="1"/>
  <c r="AN24" i="2" s="1"/>
  <c r="AT8" i="3"/>
  <c r="AO17" i="4"/>
  <c r="AN21" i="2"/>
  <c r="K23" i="4"/>
  <c r="AR6" i="4"/>
  <c r="AS8" i="4"/>
  <c r="AS10" i="4" s="1"/>
  <c r="AM7" i="2"/>
  <c r="AO7" i="2" s="1"/>
  <c r="AM26" i="3"/>
  <c r="AM17" i="2"/>
  <c r="AM23" i="4"/>
  <c r="AO23" i="4" s="1"/>
  <c r="AR8" i="4"/>
  <c r="AT8" i="4" s="1"/>
  <c r="AR9" i="3"/>
  <c r="AT9" i="3" s="1"/>
  <c r="AT7" i="4"/>
  <c r="AO15" i="3"/>
  <c r="AM19" i="2"/>
  <c r="AM16" i="2"/>
  <c r="AN16" i="2"/>
  <c r="AO23" i="2"/>
  <c r="AO24" i="2" s="1"/>
  <c r="AR6" i="3"/>
  <c r="AT6" i="3" s="1"/>
  <c r="AO9" i="3"/>
  <c r="AO20" i="2"/>
  <c r="AO17" i="2"/>
  <c r="AM14" i="2"/>
  <c r="AO15" i="2"/>
  <c r="AO19" i="2"/>
  <c r="AO21" i="2"/>
  <c r="AM13" i="2"/>
  <c r="AL24" i="2"/>
  <c r="AN8" i="2"/>
  <c r="AN9" i="2" s="1"/>
  <c r="AN26" i="3"/>
  <c r="AS7" i="3"/>
  <c r="AS11" i="3" s="1"/>
  <c r="AO12" i="3"/>
  <c r="AN12" i="2"/>
  <c r="AR11" i="3"/>
  <c r="AN20" i="2"/>
  <c r="AM12" i="2"/>
  <c r="AN19" i="2"/>
  <c r="AN17" i="2"/>
  <c r="AN22" i="2"/>
  <c r="AN18" i="2"/>
  <c r="AN13" i="2"/>
  <c r="AO13" i="2"/>
  <c r="AO14" i="2"/>
  <c r="I9" i="2"/>
  <c r="K8" i="2"/>
  <c r="K9" i="2" s="1"/>
  <c r="AO16" i="2"/>
  <c r="AO18" i="2"/>
  <c r="AO22" i="2"/>
  <c r="AL8" i="2"/>
  <c r="AJ9" i="2"/>
  <c r="AL7" i="2"/>
  <c r="AK9" i="2"/>
  <c r="AM8" i="2"/>
  <c r="AK24" i="2"/>
  <c r="T9" i="2"/>
  <c r="AM23" i="2" l="1"/>
  <c r="AT6" i="4"/>
  <c r="AR10" i="4"/>
  <c r="AT10" i="4" s="1"/>
  <c r="AM24" i="2"/>
  <c r="AO26" i="3"/>
  <c r="AT11" i="3"/>
  <c r="AT7" i="3"/>
  <c r="AO8" i="2"/>
  <c r="AO9" i="2" s="1"/>
  <c r="AM9" i="2"/>
  <c r="AL9" i="2"/>
</calcChain>
</file>

<file path=xl/sharedStrings.xml><?xml version="1.0" encoding="utf-8"?>
<sst xmlns="http://schemas.openxmlformats.org/spreadsheetml/2006/main" count="246" uniqueCount="62">
  <si>
    <t>TOTAL</t>
  </si>
  <si>
    <t>Q1</t>
  </si>
  <si>
    <t>Q2</t>
  </si>
  <si>
    <t>Q3</t>
  </si>
  <si>
    <t>Q4</t>
  </si>
  <si>
    <t>Budget</t>
  </si>
  <si>
    <t>Actual</t>
  </si>
  <si>
    <t>Paid Advertising</t>
  </si>
  <si>
    <t>Product Marketing</t>
  </si>
  <si>
    <t>Jan-YY</t>
  </si>
  <si>
    <t>Feb-YY</t>
  </si>
  <si>
    <t>Mar-YY</t>
  </si>
  <si>
    <t>Apr-YY</t>
  </si>
  <si>
    <t>May-YY</t>
  </si>
  <si>
    <t>June-YY</t>
  </si>
  <si>
    <t>July-YY</t>
  </si>
  <si>
    <t>Aug-YY</t>
  </si>
  <si>
    <t>Sept-YY</t>
  </si>
  <si>
    <t>Oct-YY</t>
  </si>
  <si>
    <t>Nov-YY</t>
  </si>
  <si>
    <t>Dec-YY</t>
  </si>
  <si>
    <t>MARKETING BUDGET</t>
  </si>
  <si>
    <t>PAID ADVERTISING BUDGET</t>
  </si>
  <si>
    <t>SEARCH</t>
  </si>
  <si>
    <t>DISPLAY &amp; RETARGETING</t>
  </si>
  <si>
    <t>AFFILIATE</t>
  </si>
  <si>
    <t>SOCIAL</t>
  </si>
  <si>
    <t>Facebook Ads</t>
  </si>
  <si>
    <t>Twitter Ads</t>
  </si>
  <si>
    <t>LinkedIn Ads</t>
  </si>
  <si>
    <t>Pinterest Promoted Pins</t>
  </si>
  <si>
    <t>Instagram Ads</t>
  </si>
  <si>
    <t>LEAD GENERATION</t>
  </si>
  <si>
    <t>Dedicated email send - fixed cost</t>
  </si>
  <si>
    <t>Dedicated email send - CPL (cost per lead)</t>
  </si>
  <si>
    <t xml:space="preserve">Content discovery platform </t>
  </si>
  <si>
    <t>PRODUCT MARKETING BUDGET</t>
  </si>
  <si>
    <t>PRODUCT / MARKET FIT</t>
  </si>
  <si>
    <t>Paid research</t>
  </si>
  <si>
    <t>Competitive analysis</t>
  </si>
  <si>
    <t>Focus groups</t>
  </si>
  <si>
    <t>PRODUCT TESTING</t>
  </si>
  <si>
    <t>User testing sessions</t>
  </si>
  <si>
    <t>Testing software</t>
  </si>
  <si>
    <t>PRODUCT RELEASES</t>
  </si>
  <si>
    <t>Launch event</t>
  </si>
  <si>
    <t>Paid advertising</t>
  </si>
  <si>
    <t>PR</t>
  </si>
  <si>
    <t>CONTENT</t>
  </si>
  <si>
    <t>White papers</t>
  </si>
  <si>
    <t>Case studies</t>
  </si>
  <si>
    <t>Product demo videos</t>
  </si>
  <si>
    <t>PRODUCT/MARKET FIT</t>
  </si>
  <si>
    <t>Delta</t>
  </si>
  <si>
    <t>Annual</t>
  </si>
  <si>
    <t>Annual Summary</t>
  </si>
  <si>
    <t>Spend</t>
  </si>
  <si>
    <t xml:space="preserve"> </t>
  </si>
  <si>
    <t>Product mgmt/release software</t>
  </si>
  <si>
    <t>Paid Media Ads</t>
  </si>
  <si>
    <t>Programmatic Ads</t>
  </si>
  <si>
    <t>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</si>
</sst>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A3D52"/>
      <name val="Proxima Nova Rg"/>
      <family val="3"/>
    </font>
    <font>
      <b/>
      <sz val="11"/>
      <color rgb="FF2A3D52"/>
      <name val="Proxima Nova Rg"/>
      <family val="3"/>
    </font>
    <font>
      <b/>
      <sz val="24"/>
      <color rgb="FF2A3D52"/>
      <name val="Proxima Nova Rg"/>
      <family val="3"/>
    </font>
    <font>
      <sz val="20"/>
      <color rgb="FF2A3D52"/>
      <name val="Proxima Nova Rg"/>
      <family val="3"/>
    </font>
    <font>
      <sz val="14"/>
      <color rgb="FF2A3D52"/>
      <name val="Proxima Nova Rg"/>
      <family val="3"/>
    </font>
    <font>
      <b/>
      <sz val="14"/>
      <color rgb="FF2A3D52"/>
      <name val="Proxima Nova Rg"/>
      <family val="3"/>
    </font>
    <font>
      <sz val="12"/>
      <color rgb="FF2A3D52"/>
      <name val="Proxima Nova Rg"/>
      <family val="3"/>
    </font>
    <font>
      <b/>
      <sz val="12"/>
      <color rgb="FF2A3D52"/>
      <name val="Proxima Nova Rg"/>
      <family val="3"/>
    </font>
    <font>
      <sz val="12"/>
      <color theme="4"/>
      <name val="Proxima Nova Rg"/>
      <family val="3"/>
    </font>
    <font>
      <b/>
      <sz val="10"/>
      <name val="Proxima Nova Rg"/>
      <family val="3"/>
    </font>
    <font>
      <b/>
      <sz val="14"/>
      <color theme="1"/>
      <name val="Proxima Nova Rg"/>
      <family val="3"/>
    </font>
    <font>
      <b/>
      <sz val="16"/>
      <color theme="1"/>
      <name val="Proxima Nova Rg"/>
      <family val="3"/>
    </font>
    <font>
      <b/>
      <sz val="24"/>
      <color theme="1"/>
      <name val="Proxima Nova Rg"/>
      <family val="3"/>
    </font>
    <font>
      <b/>
      <i/>
      <sz val="14"/>
      <color rgb="FF2A3D52"/>
      <name val="Proxima Nova Rg"/>
      <family val="3"/>
    </font>
    <font>
      <b/>
      <i/>
      <sz val="14"/>
      <color theme="1"/>
      <name val="Proxima Nova Rg"/>
      <family val="3"/>
    </font>
    <font>
      <sz val="12"/>
      <color theme="1"/>
      <name val="Proxima Nova Rg"/>
      <family val="3"/>
    </font>
    <font>
      <sz val="12"/>
      <color rgb="FF00B0F0"/>
      <name val="Proxima Nova Rg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E90C"/>
        <bgColor rgb="FFFFD966"/>
      </patternFill>
    </fill>
    <fill>
      <patternFill patternType="solid">
        <fgColor rgb="FFFCE90C"/>
        <bgColor indexed="64"/>
      </patternFill>
    </fill>
    <fill>
      <patternFill patternType="solid">
        <fgColor theme="0"/>
        <bgColor rgb="FFFFD966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indexed="64"/>
      </bottom>
      <diagonal/>
    </border>
  </borders>
  <cellStyleXfs count="2">
    <xf numFmtId="0" fontId="0" fillId="0" borderId="0"/>
    <xf numFmtId="0" fontId="11" fillId="3" borderId="26">
      <alignment horizontal="center" vertical="center"/>
    </xf>
  </cellStyleXfs>
  <cellXfs count="169">
    <xf numFmtId="0" fontId="0" fillId="0" borderId="0" xfId="0"/>
    <xf numFmtId="0" fontId="0" fillId="2" borderId="0" xfId="0" applyFill="1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Border="1"/>
    <xf numFmtId="0" fontId="5" fillId="2" borderId="0" xfId="0" applyFont="1" applyFill="1"/>
    <xf numFmtId="0" fontId="5" fillId="0" borderId="0" xfId="0" applyFont="1" applyFill="1"/>
    <xf numFmtId="0" fontId="6" fillId="2" borderId="0" xfId="0" applyFont="1" applyFill="1"/>
    <xf numFmtId="0" fontId="6" fillId="0" borderId="0" xfId="0" applyFont="1"/>
    <xf numFmtId="0" fontId="2" fillId="0" borderId="0" xfId="0" applyFont="1" applyFill="1"/>
    <xf numFmtId="0" fontId="3" fillId="2" borderId="0" xfId="0" applyFont="1" applyFill="1" applyBorder="1"/>
    <xf numFmtId="0" fontId="6" fillId="2" borderId="0" xfId="0" applyFont="1" applyFill="1" applyBorder="1"/>
    <xf numFmtId="0" fontId="3" fillId="2" borderId="0" xfId="0" applyFont="1" applyFill="1"/>
    <xf numFmtId="0" fontId="8" fillId="2" borderId="12" xfId="0" applyFont="1" applyFill="1" applyBorder="1"/>
    <xf numFmtId="0" fontId="11" fillId="5" borderId="0" xfId="1" applyFont="1" applyFill="1" applyBorder="1">
      <alignment horizontal="center" vertical="center"/>
    </xf>
    <xf numFmtId="17" fontId="7" fillId="4" borderId="8" xfId="0" applyNumberFormat="1" applyFont="1" applyFill="1" applyBorder="1" applyAlignment="1">
      <alignment horizontal="center" vertical="center"/>
    </xf>
    <xf numFmtId="17" fontId="7" fillId="4" borderId="9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17" fontId="9" fillId="2" borderId="10" xfId="0" applyNumberFormat="1" applyFont="1" applyFill="1" applyBorder="1" applyAlignment="1">
      <alignment horizontal="center" vertical="center"/>
    </xf>
    <xf numFmtId="17" fontId="9" fillId="2" borderId="11" xfId="0" applyNumberFormat="1" applyFont="1" applyFill="1" applyBorder="1" applyAlignment="1">
      <alignment horizontal="center" vertical="center"/>
    </xf>
    <xf numFmtId="17" fontId="9" fillId="2" borderId="12" xfId="0" applyNumberFormat="1" applyFont="1" applyFill="1" applyBorder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/>
    </xf>
    <xf numFmtId="17" fontId="9" fillId="2" borderId="13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vertical="center"/>
    </xf>
    <xf numFmtId="165" fontId="8" fillId="2" borderId="2" xfId="0" applyNumberFormat="1" applyFont="1" applyFill="1" applyBorder="1" applyAlignment="1">
      <alignment vertical="center"/>
    </xf>
    <xf numFmtId="165" fontId="9" fillId="2" borderId="15" xfId="0" applyNumberFormat="1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165" fontId="9" fillId="2" borderId="17" xfId="0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vertical="center"/>
    </xf>
    <xf numFmtId="49" fontId="9" fillId="6" borderId="6" xfId="0" applyNumberFormat="1" applyFont="1" applyFill="1" applyBorder="1" applyAlignment="1">
      <alignment vertical="center"/>
    </xf>
    <xf numFmtId="165" fontId="8" fillId="6" borderId="0" xfId="0" applyNumberFormat="1" applyFont="1" applyFill="1" applyBorder="1" applyAlignment="1">
      <alignment vertical="center"/>
    </xf>
    <xf numFmtId="165" fontId="8" fillId="6" borderId="2" xfId="0" applyNumberFormat="1" applyFont="1" applyFill="1" applyBorder="1" applyAlignment="1">
      <alignment vertical="center"/>
    </xf>
    <xf numFmtId="165" fontId="8" fillId="6" borderId="5" xfId="0" applyNumberFormat="1" applyFont="1" applyFill="1" applyBorder="1" applyAlignment="1">
      <alignment vertical="center"/>
    </xf>
    <xf numFmtId="165" fontId="9" fillId="2" borderId="18" xfId="0" applyNumberFormat="1" applyFont="1" applyFill="1" applyBorder="1" applyAlignment="1">
      <alignment vertical="center"/>
    </xf>
    <xf numFmtId="0" fontId="13" fillId="4" borderId="25" xfId="0" applyFont="1" applyFill="1" applyBorder="1" applyAlignment="1">
      <alignment horizontal="center" vertical="center"/>
    </xf>
    <xf numFmtId="0" fontId="5" fillId="0" borderId="0" xfId="0" applyFont="1"/>
    <xf numFmtId="0" fontId="7" fillId="2" borderId="0" xfId="0" applyFont="1" applyFill="1"/>
    <xf numFmtId="0" fontId="7" fillId="0" borderId="0" xfId="0" applyFont="1"/>
    <xf numFmtId="0" fontId="7" fillId="2" borderId="14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29" xfId="0" applyFont="1" applyFill="1" applyBorder="1" applyAlignment="1">
      <alignment vertical="center"/>
    </xf>
    <xf numFmtId="17" fontId="9" fillId="2" borderId="13" xfId="0" applyNumberFormat="1" applyFont="1" applyFill="1" applyBorder="1" applyAlignment="1">
      <alignment horizontal="center" vertical="center"/>
    </xf>
    <xf numFmtId="165" fontId="9" fillId="2" borderId="19" xfId="0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right" vertical="center" indent="1"/>
    </xf>
    <xf numFmtId="0" fontId="8" fillId="2" borderId="21" xfId="0" applyFont="1" applyFill="1" applyBorder="1" applyAlignment="1">
      <alignment horizontal="right" vertical="center" indent="1"/>
    </xf>
    <xf numFmtId="0" fontId="7" fillId="2" borderId="22" xfId="0" applyFont="1" applyFill="1" applyBorder="1" applyAlignment="1">
      <alignment horizontal="right" vertical="center" indent="1"/>
    </xf>
    <xf numFmtId="0" fontId="7" fillId="4" borderId="7" xfId="0" applyFont="1" applyFill="1" applyBorder="1" applyAlignment="1">
      <alignment horizontal="right"/>
    </xf>
    <xf numFmtId="164" fontId="2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4" fontId="5" fillId="0" borderId="0" xfId="0" applyNumberFormat="1" applyFont="1"/>
    <xf numFmtId="164" fontId="5" fillId="2" borderId="0" xfId="0" applyNumberFormat="1" applyFont="1" applyFill="1"/>
    <xf numFmtId="164" fontId="7" fillId="2" borderId="0" xfId="0" applyNumberFormat="1" applyFont="1" applyFill="1"/>
    <xf numFmtId="164" fontId="6" fillId="2" borderId="0" xfId="0" applyNumberFormat="1" applyFont="1" applyFill="1"/>
    <xf numFmtId="164" fontId="3" fillId="0" borderId="0" xfId="0" applyNumberFormat="1" applyFont="1"/>
    <xf numFmtId="164" fontId="2" fillId="0" borderId="0" xfId="0" applyNumberFormat="1" applyFont="1"/>
    <xf numFmtId="164" fontId="9" fillId="2" borderId="12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0" fillId="2" borderId="13" xfId="0" applyNumberFormat="1" applyFont="1" applyFill="1" applyBorder="1" applyAlignment="1">
      <alignment vertical="center"/>
    </xf>
    <xf numFmtId="164" fontId="9" fillId="2" borderId="15" xfId="0" applyNumberFormat="1" applyFont="1" applyFill="1" applyBorder="1" applyAlignment="1">
      <alignment vertical="center"/>
    </xf>
    <xf numFmtId="164" fontId="9" fillId="2" borderId="19" xfId="0" applyNumberFormat="1" applyFont="1" applyFill="1" applyBorder="1" applyAlignment="1">
      <alignment vertical="center"/>
    </xf>
    <xf numFmtId="164" fontId="9" fillId="2" borderId="23" xfId="0" applyNumberFormat="1" applyFont="1" applyFill="1" applyBorder="1" applyAlignment="1">
      <alignment vertical="center"/>
    </xf>
    <xf numFmtId="164" fontId="9" fillId="2" borderId="24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8" fillId="2" borderId="0" xfId="0" applyNumberFormat="1" applyFont="1" applyFill="1" applyAlignment="1">
      <alignment vertical="center"/>
    </xf>
    <xf numFmtId="164" fontId="8" fillId="2" borderId="5" xfId="0" applyNumberFormat="1" applyFont="1" applyFill="1" applyBorder="1" applyAlignment="1">
      <alignment horizontal="right" vertical="center" indent="1"/>
    </xf>
    <xf numFmtId="164" fontId="7" fillId="2" borderId="14" xfId="0" applyNumberFormat="1" applyFont="1" applyFill="1" applyBorder="1" applyAlignment="1">
      <alignment horizontal="right" vertical="center" indent="1"/>
    </xf>
    <xf numFmtId="164" fontId="12" fillId="4" borderId="30" xfId="0" applyNumberFormat="1" applyFont="1" applyFill="1" applyBorder="1" applyAlignment="1">
      <alignment vertical="center"/>
    </xf>
    <xf numFmtId="164" fontId="12" fillId="4" borderId="35" xfId="0" applyNumberFormat="1" applyFont="1" applyFill="1" applyBorder="1" applyAlignment="1">
      <alignment horizontal="right" vertical="center"/>
    </xf>
    <xf numFmtId="164" fontId="12" fillId="4" borderId="34" xfId="0" applyNumberFormat="1" applyFont="1" applyFill="1" applyBorder="1" applyAlignment="1">
      <alignment horizontal="center" vertical="center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/>
    <xf numFmtId="0" fontId="4" fillId="2" borderId="0" xfId="0" applyFont="1" applyFill="1" applyAlignment="1"/>
    <xf numFmtId="0" fontId="2" fillId="2" borderId="0" xfId="0" applyFont="1" applyFill="1" applyAlignment="1"/>
    <xf numFmtId="164" fontId="2" fillId="2" borderId="0" xfId="0" applyNumberFormat="1" applyFont="1" applyFill="1" applyAlignment="1"/>
    <xf numFmtId="0" fontId="14" fillId="2" borderId="0" xfId="0" applyFont="1" applyFill="1" applyAlignment="1"/>
    <xf numFmtId="165" fontId="8" fillId="2" borderId="0" xfId="0" applyNumberFormat="1" applyFont="1" applyFill="1" applyAlignment="1">
      <alignment vertical="center"/>
    </xf>
    <xf numFmtId="0" fontId="7" fillId="2" borderId="14" xfId="0" applyFont="1" applyFill="1" applyBorder="1" applyAlignment="1">
      <alignment horizontal="left" vertical="center" indent="1"/>
    </xf>
    <xf numFmtId="0" fontId="7" fillId="2" borderId="14" xfId="0" applyFont="1" applyFill="1" applyBorder="1" applyAlignment="1">
      <alignment horizontal="right" vertical="center" indent="1"/>
    </xf>
    <xf numFmtId="0" fontId="9" fillId="2" borderId="6" xfId="0" applyFont="1" applyFill="1" applyBorder="1" applyAlignment="1">
      <alignment horizontal="right" vertical="center" indent="1"/>
    </xf>
    <xf numFmtId="0" fontId="9" fillId="6" borderId="6" xfId="0" applyFont="1" applyFill="1" applyBorder="1" applyAlignment="1">
      <alignment horizontal="right" vertical="center" indent="1"/>
    </xf>
    <xf numFmtId="0" fontId="9" fillId="6" borderId="21" xfId="0" applyFont="1" applyFill="1" applyBorder="1" applyAlignment="1">
      <alignment horizontal="right" vertical="center" indent="1"/>
    </xf>
    <xf numFmtId="164" fontId="8" fillId="6" borderId="5" xfId="0" applyNumberFormat="1" applyFont="1" applyFill="1" applyBorder="1" applyAlignment="1">
      <alignment vertical="center"/>
    </xf>
    <xf numFmtId="164" fontId="8" fillId="6" borderId="4" xfId="0" applyNumberFormat="1" applyFont="1" applyFill="1" applyBorder="1" applyAlignment="1">
      <alignment vertical="center"/>
    </xf>
    <xf numFmtId="164" fontId="8" fillId="6" borderId="3" xfId="0" applyNumberFormat="1" applyFont="1" applyFill="1" applyBorder="1" applyAlignment="1">
      <alignment vertical="center"/>
    </xf>
    <xf numFmtId="164" fontId="8" fillId="6" borderId="2" xfId="0" applyNumberFormat="1" applyFont="1" applyFill="1" applyBorder="1" applyAlignment="1">
      <alignment vertical="center"/>
    </xf>
    <xf numFmtId="164" fontId="9" fillId="6" borderId="5" xfId="0" applyNumberFormat="1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vertical="center"/>
    </xf>
    <xf numFmtId="164" fontId="9" fillId="6" borderId="2" xfId="0" applyNumberFormat="1" applyFont="1" applyFill="1" applyBorder="1" applyAlignment="1">
      <alignment vertical="center"/>
    </xf>
    <xf numFmtId="164" fontId="8" fillId="6" borderId="0" xfId="0" applyNumberFormat="1" applyFont="1" applyFill="1" applyBorder="1" applyAlignment="1">
      <alignment vertical="center"/>
    </xf>
    <xf numFmtId="40" fontId="8" fillId="6" borderId="2" xfId="0" applyNumberFormat="1" applyFont="1" applyFill="1" applyBorder="1" applyAlignment="1">
      <alignment vertical="center"/>
    </xf>
    <xf numFmtId="4" fontId="8" fillId="6" borderId="0" xfId="0" applyNumberFormat="1" applyFont="1" applyFill="1" applyBorder="1" applyAlignment="1">
      <alignment vertical="center"/>
    </xf>
    <xf numFmtId="4" fontId="8" fillId="6" borderId="5" xfId="0" applyNumberFormat="1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horizontal="right" vertical="center"/>
    </xf>
    <xf numFmtId="164" fontId="9" fillId="2" borderId="14" xfId="0" applyNumberFormat="1" applyFont="1" applyFill="1" applyBorder="1" applyAlignment="1">
      <alignment horizontal="right" vertical="center"/>
    </xf>
    <xf numFmtId="164" fontId="9" fillId="6" borderId="5" xfId="0" applyNumberFormat="1" applyFont="1" applyFill="1" applyBorder="1" applyAlignment="1">
      <alignment horizontal="right" vertical="center" indent="1"/>
    </xf>
    <xf numFmtId="164" fontId="10" fillId="6" borderId="3" xfId="0" applyNumberFormat="1" applyFont="1" applyFill="1" applyBorder="1" applyAlignment="1">
      <alignment vertical="center"/>
    </xf>
    <xf numFmtId="164" fontId="10" fillId="6" borderId="4" xfId="0" applyNumberFormat="1" applyFont="1" applyFill="1" applyBorder="1" applyAlignment="1">
      <alignment vertical="center"/>
    </xf>
    <xf numFmtId="164" fontId="10" fillId="6" borderId="0" xfId="0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indent="1"/>
    </xf>
    <xf numFmtId="164" fontId="18" fillId="2" borderId="3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vertical="center"/>
    </xf>
    <xf numFmtId="164" fontId="18" fillId="6" borderId="3" xfId="0" applyNumberFormat="1" applyFont="1" applyFill="1" applyBorder="1" applyAlignment="1">
      <alignment vertical="center"/>
    </xf>
    <xf numFmtId="164" fontId="18" fillId="6" borderId="4" xfId="0" applyNumberFormat="1" applyFont="1" applyFill="1" applyBorder="1" applyAlignment="1">
      <alignment vertical="center"/>
    </xf>
    <xf numFmtId="165" fontId="17" fillId="2" borderId="5" xfId="0" applyNumberFormat="1" applyFont="1" applyFill="1" applyBorder="1" applyAlignment="1">
      <alignment vertical="center"/>
    </xf>
    <xf numFmtId="165" fontId="17" fillId="2" borderId="4" xfId="0" applyNumberFormat="1" applyFont="1" applyFill="1" applyBorder="1" applyAlignment="1">
      <alignment vertical="center"/>
    </xf>
    <xf numFmtId="165" fontId="17" fillId="2" borderId="3" xfId="0" applyNumberFormat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vertical="center"/>
    </xf>
    <xf numFmtId="165" fontId="17" fillId="2" borderId="0" xfId="0" applyNumberFormat="1" applyFont="1" applyFill="1" applyBorder="1" applyAlignment="1">
      <alignment vertical="center"/>
    </xf>
    <xf numFmtId="164" fontId="18" fillId="6" borderId="5" xfId="0" applyNumberFormat="1" applyFont="1" applyFill="1" applyBorder="1" applyAlignment="1">
      <alignment vertical="center"/>
    </xf>
    <xf numFmtId="164" fontId="18" fillId="6" borderId="2" xfId="0" applyNumberFormat="1" applyFont="1" applyFill="1" applyBorder="1" applyAlignment="1">
      <alignment vertical="center"/>
    </xf>
    <xf numFmtId="165" fontId="18" fillId="2" borderId="5" xfId="0" applyNumberFormat="1" applyFont="1" applyFill="1" applyBorder="1" applyAlignment="1">
      <alignment vertical="center"/>
    </xf>
    <xf numFmtId="165" fontId="18" fillId="2" borderId="4" xfId="0" applyNumberFormat="1" applyFont="1" applyFill="1" applyBorder="1" applyAlignment="1">
      <alignment vertical="center"/>
    </xf>
    <xf numFmtId="165" fontId="18" fillId="2" borderId="3" xfId="0" applyNumberFormat="1" applyFont="1" applyFill="1" applyBorder="1" applyAlignment="1">
      <alignment vertical="center"/>
    </xf>
    <xf numFmtId="165" fontId="18" fillId="2" borderId="2" xfId="0" applyNumberFormat="1" applyFont="1" applyFill="1" applyBorder="1" applyAlignment="1">
      <alignment vertical="center"/>
    </xf>
    <xf numFmtId="165" fontId="18" fillId="6" borderId="5" xfId="0" applyNumberFormat="1" applyFont="1" applyFill="1" applyBorder="1" applyAlignment="1">
      <alignment vertical="center"/>
    </xf>
    <xf numFmtId="165" fontId="18" fillId="6" borderId="4" xfId="0" applyNumberFormat="1" applyFont="1" applyFill="1" applyBorder="1" applyAlignment="1">
      <alignment vertical="center"/>
    </xf>
    <xf numFmtId="165" fontId="18" fillId="6" borderId="3" xfId="0" applyNumberFormat="1" applyFont="1" applyFill="1" applyBorder="1" applyAlignment="1">
      <alignment vertical="center"/>
    </xf>
    <xf numFmtId="165" fontId="18" fillId="6" borderId="2" xfId="0" applyNumberFormat="1" applyFont="1" applyFill="1" applyBorder="1" applyAlignment="1">
      <alignment vertical="center"/>
    </xf>
    <xf numFmtId="165" fontId="18" fillId="2" borderId="0" xfId="0" applyNumberFormat="1" applyFont="1" applyFill="1" applyBorder="1" applyAlignment="1">
      <alignment vertical="center"/>
    </xf>
    <xf numFmtId="165" fontId="18" fillId="6" borderId="0" xfId="0" applyNumberFormat="1" applyFont="1" applyFill="1" applyBorder="1" applyAlignment="1">
      <alignment vertical="center"/>
    </xf>
    <xf numFmtId="165" fontId="18" fillId="2" borderId="12" xfId="0" applyNumberFormat="1" applyFont="1" applyFill="1" applyBorder="1" applyAlignment="1">
      <alignment vertical="center"/>
    </xf>
    <xf numFmtId="164" fontId="18" fillId="6" borderId="0" xfId="0" applyNumberFormat="1" applyFont="1" applyFill="1" applyBorder="1" applyAlignment="1">
      <alignment vertical="center"/>
    </xf>
    <xf numFmtId="4" fontId="18" fillId="6" borderId="3" xfId="0" applyNumberFormat="1" applyFont="1" applyFill="1" applyBorder="1" applyAlignment="1">
      <alignment vertical="center"/>
    </xf>
    <xf numFmtId="4" fontId="18" fillId="6" borderId="4" xfId="0" applyNumberFormat="1" applyFont="1" applyFill="1" applyBorder="1" applyAlignment="1">
      <alignment vertical="center"/>
    </xf>
    <xf numFmtId="4" fontId="18" fillId="6" borderId="0" xfId="0" applyNumberFormat="1" applyFont="1" applyFill="1" applyBorder="1" applyAlignment="1">
      <alignment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49" fontId="12" fillId="4" borderId="27" xfId="0" applyNumberFormat="1" applyFont="1" applyFill="1" applyBorder="1" applyAlignment="1">
      <alignment horizontal="center" vertical="center"/>
    </xf>
    <xf numFmtId="49" fontId="12" fillId="4" borderId="28" xfId="0" applyNumberFormat="1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/>
    </xf>
    <xf numFmtId="49" fontId="12" fillId="4" borderId="2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7" fillId="4" borderId="30" xfId="0" applyNumberFormat="1" applyFont="1" applyFill="1" applyBorder="1" applyAlignment="1">
      <alignment horizontal="center" vertical="center"/>
    </xf>
    <xf numFmtId="49" fontId="7" fillId="4" borderId="34" xfId="0" applyNumberFormat="1" applyFont="1" applyFill="1" applyBorder="1" applyAlignment="1">
      <alignment horizontal="center" vertical="center"/>
    </xf>
    <xf numFmtId="49" fontId="7" fillId="4" borderId="33" xfId="0" applyNumberFormat="1" applyFont="1" applyFill="1" applyBorder="1" applyAlignment="1">
      <alignment horizontal="center" vertical="center"/>
    </xf>
    <xf numFmtId="49" fontId="7" fillId="4" borderId="31" xfId="0" applyNumberFormat="1" applyFont="1" applyFill="1" applyBorder="1" applyAlignment="1">
      <alignment horizontal="center" vertical="center"/>
    </xf>
    <xf numFmtId="49" fontId="7" fillId="4" borderId="32" xfId="0" applyNumberFormat="1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164" fontId="12" fillId="4" borderId="32" xfId="0" applyNumberFormat="1" applyFont="1" applyFill="1" applyBorder="1" applyAlignment="1">
      <alignment horizontal="center" vertical="center"/>
    </xf>
    <xf numFmtId="164" fontId="12" fillId="4" borderId="31" xfId="0" applyNumberFormat="1" applyFont="1" applyFill="1" applyBorder="1" applyAlignment="1">
      <alignment horizontal="center" vertical="center"/>
    </xf>
    <xf numFmtId="164" fontId="12" fillId="4" borderId="34" xfId="0" applyNumberFormat="1" applyFont="1" applyFill="1" applyBorder="1" applyAlignment="1">
      <alignment horizontal="center" vertical="center"/>
    </xf>
    <xf numFmtId="164" fontId="12" fillId="4" borderId="30" xfId="0" applyNumberFormat="1" applyFont="1" applyFill="1" applyBorder="1" applyAlignment="1">
      <alignment horizontal="center" vertical="center"/>
    </xf>
    <xf numFmtId="164" fontId="12" fillId="4" borderId="33" xfId="0" applyNumberFormat="1" applyFont="1" applyFill="1" applyBorder="1" applyAlignment="1">
      <alignment horizontal="center" vertical="center"/>
    </xf>
    <xf numFmtId="164" fontId="16" fillId="4" borderId="30" xfId="0" applyNumberFormat="1" applyFont="1" applyFill="1" applyBorder="1" applyAlignment="1">
      <alignment horizontal="center" vertical="center"/>
    </xf>
  </cellXfs>
  <cellStyles count="2">
    <cellStyle name="Normal" xfId="0" builtinId="0"/>
    <cellStyle name="yellow bottom border" xfId="1" xr:uid="{00000000-0005-0000-0000-000001000000}"/>
  </cellStyles>
  <dxfs count="0"/>
  <tableStyles count="0" defaultTableStyle="TableStyleMedium2" defaultPivotStyle="PivotStyleLight16"/>
  <colors>
    <mruColors>
      <color rgb="FFFCE90C"/>
      <color rgb="FFF7E603"/>
      <color rgb="FFFDF263"/>
      <color rgb="FFFEF798"/>
      <color rgb="FFEBDA03"/>
      <color rgb="FFDFCF03"/>
      <color rgb="FFAA9E02"/>
      <color rgb="FFE7D703"/>
      <color rgb="FF990033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/>
                </a:solidFill>
              </a:defRPr>
            </a:pPr>
            <a:r>
              <a:rPr lang="en-US" sz="1600">
                <a:solidFill>
                  <a:schemeClr val="tx1"/>
                </a:solidFill>
              </a:rPr>
              <a:t>Marketing Budget vs. Actual Spend</a:t>
            </a:r>
          </a:p>
        </c:rich>
      </c:tx>
      <c:layout>
        <c:manualLayout>
          <c:xMode val="edge"/>
          <c:yMode val="edge"/>
          <c:x val="0.32005307949353412"/>
          <c:y val="7.4648203477642269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'Master Marketing Budget'!$AK$11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FCE90C"/>
            </a:solidFill>
          </c:spPr>
          <c:invertIfNegative val="0"/>
          <c:cat>
            <c:strRef>
              <c:f>'Master Marketing Budget'!$AJ$12:$AJ$23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June-YY</c:v>
                </c:pt>
                <c:pt idx="6">
                  <c:v>July-YY</c:v>
                </c:pt>
                <c:pt idx="7">
                  <c:v>Aug-YY</c:v>
                </c:pt>
                <c:pt idx="8">
                  <c:v>Sept-YY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'Master Marketing Budget'!$AK$12:$AK$23</c:f>
              <c:numCache>
                <c:formatCode>_("$"* #,##0_);_("$"* \(#,##0\);_("$"* "-"??_);_(@_)</c:formatCode>
                <c:ptCount val="12"/>
                <c:pt idx="0">
                  <c:v>2300</c:v>
                </c:pt>
                <c:pt idx="1">
                  <c:v>2300</c:v>
                </c:pt>
                <c:pt idx="2">
                  <c:v>2300</c:v>
                </c:pt>
                <c:pt idx="3">
                  <c:v>1100</c:v>
                </c:pt>
                <c:pt idx="4">
                  <c:v>2200</c:v>
                </c:pt>
                <c:pt idx="5">
                  <c:v>1100</c:v>
                </c:pt>
                <c:pt idx="6">
                  <c:v>1100</c:v>
                </c:pt>
                <c:pt idx="7">
                  <c:v>1100</c:v>
                </c:pt>
                <c:pt idx="8">
                  <c:v>1100</c:v>
                </c:pt>
                <c:pt idx="9">
                  <c:v>1100</c:v>
                </c:pt>
                <c:pt idx="10">
                  <c:v>1100</c:v>
                </c:pt>
                <c:pt idx="11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0-8049-BCE9-A13B121EC02F}"/>
            </c:ext>
          </c:extLst>
        </c:ser>
        <c:ser>
          <c:idx val="1"/>
          <c:order val="1"/>
          <c:tx>
            <c:strRef>
              <c:f>'Master Marketing Budget'!$AL$11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strRef>
              <c:f>'Master Marketing Budget'!$AJ$12:$AJ$23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June-YY</c:v>
                </c:pt>
                <c:pt idx="6">
                  <c:v>July-YY</c:v>
                </c:pt>
                <c:pt idx="7">
                  <c:v>Aug-YY</c:v>
                </c:pt>
                <c:pt idx="8">
                  <c:v>Sept-YY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'Master Marketing Budget'!$AL$12:$AL$23</c:f>
              <c:numCache>
                <c:formatCode>_("$"* #,##0_);_("$"* \(#,##0\);_("$"* "-"??_);_(@_)</c:formatCode>
                <c:ptCount val="12"/>
                <c:pt idx="0">
                  <c:v>2025</c:v>
                </c:pt>
                <c:pt idx="1">
                  <c:v>2300</c:v>
                </c:pt>
                <c:pt idx="2">
                  <c:v>2230</c:v>
                </c:pt>
                <c:pt idx="3">
                  <c:v>1080</c:v>
                </c:pt>
                <c:pt idx="4">
                  <c:v>1050</c:v>
                </c:pt>
                <c:pt idx="5">
                  <c:v>1090</c:v>
                </c:pt>
                <c:pt idx="6">
                  <c:v>1080</c:v>
                </c:pt>
                <c:pt idx="7">
                  <c:v>1050</c:v>
                </c:pt>
                <c:pt idx="8">
                  <c:v>1090</c:v>
                </c:pt>
                <c:pt idx="9">
                  <c:v>1080</c:v>
                </c:pt>
                <c:pt idx="10">
                  <c:v>1050</c:v>
                </c:pt>
                <c:pt idx="11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8049-BCE9-A13B121EC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74848"/>
        <c:axId val="107384832"/>
      </c:barChart>
      <c:catAx>
        <c:axId val="1073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84832"/>
        <c:crosses val="autoZero"/>
        <c:auto val="1"/>
        <c:lblAlgn val="ctr"/>
        <c:lblOffset val="100"/>
        <c:noMultiLvlLbl val="0"/>
      </c:catAx>
      <c:valAx>
        <c:axId val="107384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.00" sourceLinked="0"/>
        <c:majorTickMark val="out"/>
        <c:minorTickMark val="none"/>
        <c:tickLblPos val="nextTo"/>
        <c:crossAx val="107374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>
      <a:softEdge rad="0"/>
    </a:effectLst>
  </c:spPr>
  <c:txPr>
    <a:bodyPr/>
    <a:lstStyle/>
    <a:p>
      <a:pPr>
        <a:defRPr>
          <a:solidFill>
            <a:srgbClr val="2A3D52"/>
          </a:solidFill>
          <a:latin typeface="Avenir Next" charset="0"/>
          <a:ea typeface="Avenir Next" charset="0"/>
          <a:cs typeface="Avenir Next" charset="0"/>
        </a:defRPr>
      </a:pPr>
      <a:endParaRPr lang="en-US"/>
    </a:p>
  </c:txPr>
  <c:printSettings>
    <c:headerFooter/>
    <c:pageMargins b="0.75000000000000033" l="0.70000000000000029" r="0.70000000000000029" t="0.75000000000000033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/>
                </a:solidFill>
              </a:defRPr>
            </a:pPr>
            <a:r>
              <a:rPr lang="en-US" sz="1600">
                <a:solidFill>
                  <a:schemeClr val="tx1"/>
                </a:solidFill>
              </a:rPr>
              <a:t>Cumulative Marketing Budget vs. Actual Spend</a:t>
            </a:r>
          </a:p>
        </c:rich>
      </c:tx>
      <c:layout>
        <c:manualLayout>
          <c:xMode val="edge"/>
          <c:yMode val="edge"/>
          <c:x val="0.23962195660545127"/>
          <c:y val="7.3350386389043287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'Master Marketing Budget'!$AN$11</c:f>
              <c:strCache>
                <c:ptCount val="1"/>
                <c:pt idx="0">
                  <c:v>Budget</c:v>
                </c:pt>
              </c:strCache>
            </c:strRef>
          </c:tx>
          <c:spPr>
            <a:ln>
              <a:solidFill>
                <a:srgbClr val="FCE90C"/>
              </a:solidFill>
            </a:ln>
          </c:spPr>
          <c:marker>
            <c:symbol val="none"/>
          </c:marker>
          <c:cat>
            <c:strRef>
              <c:f>'Master Marketing Budget'!$AJ$12:$AJ$23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June-YY</c:v>
                </c:pt>
                <c:pt idx="6">
                  <c:v>July-YY</c:v>
                </c:pt>
                <c:pt idx="7">
                  <c:v>Aug-YY</c:v>
                </c:pt>
                <c:pt idx="8">
                  <c:v>Sept-YY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'Master Marketing Budget'!$AN$12:$AN$23</c:f>
              <c:numCache>
                <c:formatCode>_("$"* #,##0_);_("$"* \(#,##0\);_("$"* "-"??_);_(@_)</c:formatCode>
                <c:ptCount val="12"/>
                <c:pt idx="0">
                  <c:v>2300</c:v>
                </c:pt>
                <c:pt idx="1">
                  <c:v>4600</c:v>
                </c:pt>
                <c:pt idx="2">
                  <c:v>6900</c:v>
                </c:pt>
                <c:pt idx="3">
                  <c:v>8000</c:v>
                </c:pt>
                <c:pt idx="4">
                  <c:v>10200</c:v>
                </c:pt>
                <c:pt idx="5">
                  <c:v>11300</c:v>
                </c:pt>
                <c:pt idx="6">
                  <c:v>12400</c:v>
                </c:pt>
                <c:pt idx="7">
                  <c:v>13500</c:v>
                </c:pt>
                <c:pt idx="8">
                  <c:v>14600</c:v>
                </c:pt>
                <c:pt idx="9">
                  <c:v>15700</c:v>
                </c:pt>
                <c:pt idx="10">
                  <c:v>16800</c:v>
                </c:pt>
                <c:pt idx="11">
                  <c:v>17890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D-6141-A0D6-5616446A3E3B}"/>
            </c:ext>
          </c:extLst>
        </c:ser>
        <c:ser>
          <c:idx val="1"/>
          <c:order val="1"/>
          <c:tx>
            <c:strRef>
              <c:f>'Master Marketing Budget'!$AO$11</c:f>
              <c:strCache>
                <c:ptCount val="1"/>
                <c:pt idx="0">
                  <c:v>Spend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'Master Marketing Budget'!$AJ$12:$AJ$23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June-YY</c:v>
                </c:pt>
                <c:pt idx="6">
                  <c:v>July-YY</c:v>
                </c:pt>
                <c:pt idx="7">
                  <c:v>Aug-YY</c:v>
                </c:pt>
                <c:pt idx="8">
                  <c:v>Sept-YY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'Master Marketing Budget'!$AO$12:$AO$23</c:f>
              <c:numCache>
                <c:formatCode>_("$"* #,##0_);_("$"* \(#,##0\);_("$"* "-"??_);_(@_)</c:formatCode>
                <c:ptCount val="12"/>
                <c:pt idx="0">
                  <c:v>2025</c:v>
                </c:pt>
                <c:pt idx="1">
                  <c:v>4325</c:v>
                </c:pt>
                <c:pt idx="2">
                  <c:v>6555</c:v>
                </c:pt>
                <c:pt idx="3">
                  <c:v>7635</c:v>
                </c:pt>
                <c:pt idx="4">
                  <c:v>8685</c:v>
                </c:pt>
                <c:pt idx="5">
                  <c:v>9775</c:v>
                </c:pt>
                <c:pt idx="6">
                  <c:v>10855</c:v>
                </c:pt>
                <c:pt idx="7">
                  <c:v>11905</c:v>
                </c:pt>
                <c:pt idx="8">
                  <c:v>12995</c:v>
                </c:pt>
                <c:pt idx="9">
                  <c:v>14075</c:v>
                </c:pt>
                <c:pt idx="10">
                  <c:v>15125</c:v>
                </c:pt>
                <c:pt idx="11">
                  <c:v>16215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D-6141-A0D6-5616446A3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22848"/>
        <c:axId val="107424384"/>
      </c:lineChart>
      <c:catAx>
        <c:axId val="1074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424384"/>
        <c:crosses val="autoZero"/>
        <c:auto val="1"/>
        <c:lblAlgn val="ctr"/>
        <c:lblOffset val="100"/>
        <c:noMultiLvlLbl val="0"/>
      </c:catAx>
      <c:valAx>
        <c:axId val="107424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.00" sourceLinked="0"/>
        <c:majorTickMark val="out"/>
        <c:minorTickMark val="none"/>
        <c:tickLblPos val="nextTo"/>
        <c:crossAx val="107422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txPr>
    <a:bodyPr/>
    <a:lstStyle/>
    <a:p>
      <a:pPr>
        <a:defRPr>
          <a:solidFill>
            <a:srgbClr val="2A3D52"/>
          </a:solidFill>
          <a:latin typeface="Avenir Next" charset="0"/>
          <a:ea typeface="Avenir Next" charset="0"/>
          <a:cs typeface="Avenir Next" charset="0"/>
        </a:defRPr>
      </a:pPr>
      <a:endParaRPr lang="en-US"/>
    </a:p>
  </c:txPr>
  <c:printSettings>
    <c:headerFooter/>
    <c:pageMargins b="0.75000000000000033" l="0.70000000000000029" r="0.70000000000000029" t="0.75000000000000033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roxima Nova Rg" panose="02000506030000020004" pitchFamily="50" charset="-18"/>
                <a:ea typeface="+mn-ea"/>
                <a:cs typeface="+mn-cs"/>
              </a:defRPr>
            </a:pPr>
            <a:r>
              <a:rPr lang="en-US" sz="2400">
                <a:latin typeface="Proxima Nova Rg" panose="02000506030000020004" pitchFamily="50" charset="-18"/>
              </a:rPr>
              <a:t>Budget</a:t>
            </a:r>
            <a:endParaRPr lang="en-US">
              <a:latin typeface="Proxima Nova Rg" panose="02000506030000020004" pitchFamily="50" charset="-18"/>
            </a:endParaRPr>
          </a:p>
        </c:rich>
      </c:tx>
      <c:layout>
        <c:manualLayout>
          <c:xMode val="edge"/>
          <c:yMode val="edge"/>
          <c:x val="5.5600132257717302E-2"/>
          <c:y val="4.9822052888266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roxima Nova Rg" panose="02000506030000020004" pitchFamily="50" charset="-18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961995633436854"/>
          <c:y val="6.6429403851022403E-2"/>
          <c:w val="0.56508996655389354"/>
          <c:h val="0.68923540279233642"/>
        </c:manualLayout>
      </c:layout>
      <c:pieChart>
        <c:varyColors val="1"/>
        <c:ser>
          <c:idx val="0"/>
          <c:order val="0"/>
          <c:tx>
            <c:strRef>
              <c:f>'Paid Advertising Budget'!$AR$5</c:f>
              <c:strCache>
                <c:ptCount val="1"/>
                <c:pt idx="0">
                  <c:v>Budget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accent3">
                    <a:lumMod val="20000"/>
                    <a:lumOff val="8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397-49FA-A85D-F977678D028D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7-49FA-A85D-F977678D028D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397-49FA-A85D-F977678D028D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7-49FA-A85D-F977678D028D}"/>
              </c:ext>
            </c:extLst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97-49FA-A85D-F977678D028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507120-6E75-4A67-8E2A-79336981E7B4}" type="PERCENTAGE">
                      <a:rPr lang="en-US">
                        <a:solidFill>
                          <a:schemeClr val="tx1"/>
                        </a:solidFill>
                      </a:rPr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397-49FA-A85D-F977678D0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'Paid Advertising Budget'!$AQ$6:$AQ$11</c15:sqref>
                  </c15:fullRef>
                </c:ext>
              </c:extLst>
              <c:f>'Paid Advertising Budget'!$AQ$6:$AQ$10</c:f>
              <c:strCache>
                <c:ptCount val="5"/>
                <c:pt idx="0">
                  <c:v>SEARCH</c:v>
                </c:pt>
                <c:pt idx="1">
                  <c:v>DISPLAY &amp; RETARGETING</c:v>
                </c:pt>
                <c:pt idx="2">
                  <c:v>AFFILIATE</c:v>
                </c:pt>
                <c:pt idx="3">
                  <c:v>SOCIAL</c:v>
                </c:pt>
                <c:pt idx="4">
                  <c:v>LEAD GENERATION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'Paid Advertising Budget'!$AR$6:$AR$11</c15:sqref>
                  </c15:fullRef>
                </c:ext>
              </c:extLst>
              <c:f>'Paid Advertising Budget'!$AR$6:$AR$10</c:f>
              <c:numCache>
                <c:formatCode>_("$"* #,##0_);_("$"* \(#,##0\);_("$"* "-"??_);_(@_)</c:formatCode>
                <c:ptCount val="5"/>
                <c:pt idx="0">
                  <c:v>1200</c:v>
                </c:pt>
                <c:pt idx="1">
                  <c:v>1200</c:v>
                </c:pt>
                <c:pt idx="2">
                  <c:v>1200</c:v>
                </c:pt>
                <c:pt idx="3">
                  <c:v>6000</c:v>
                </c:pt>
                <c:pt idx="4">
                  <c:v>3600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397-49FA-A85D-F977678D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'Paid Advertising Budget'!$AS$5</c15:sqref>
                        </c15:formulaRef>
                      </c:ext>
                    </c:extLst>
                    <c:strCache>
                      <c:ptCount val="1"/>
                      <c:pt idx="0">
                        <c:v>Actual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BABD-E34B-98B1-8920449109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BABD-E34B-98B1-8920449109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ABD-E34B-98B1-8920449109B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ABD-E34B-98B1-8920449109B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ABD-E34B-98B1-8920449109B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'Paid Advertising Budget'!$AQ$6:$AQ$11</c15:sqref>
                        </c15:fullRef>
                        <c15:formulaRef>
                          <c15:sqref>'Paid Advertising Budget'!$AQ$6:$AQ$10</c15:sqref>
                        </c15:formulaRef>
                      </c:ext>
                    </c:extLst>
                    <c:strCache>
                      <c:ptCount val="5"/>
                      <c:pt idx="0">
                        <c:v>SEARCH</c:v>
                      </c:pt>
                      <c:pt idx="1">
                        <c:v>DISPLAY &amp; RETARGETING</c:v>
                      </c:pt>
                      <c:pt idx="2">
                        <c:v>AFFILIATE</c:v>
                      </c:pt>
                      <c:pt idx="3">
                        <c:v>SOCIAL</c:v>
                      </c:pt>
                      <c:pt idx="4">
                        <c:v>LEAD GENERATION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'Paid Advertising Budget'!$AS$6:$AS$11</c15:sqref>
                        </c15:fullRef>
                        <c15:formulaRef>
                          <c15:sqref>'Paid Advertising Budget'!$AS$6:$AS$10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5"/>
                      <c:pt idx="0">
                        <c:v>1280</c:v>
                      </c:pt>
                      <c:pt idx="1">
                        <c:v>1200</c:v>
                      </c:pt>
                      <c:pt idx="2">
                        <c:v>1120</c:v>
                      </c:pt>
                      <c:pt idx="3">
                        <c:v>5720</c:v>
                      </c:pt>
                      <c:pt idx="4">
                        <c:v>3560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6397-49FA-A85D-F977678D028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'Paid Advertising Budget'!$AT$5</c15:sqref>
                        </c15:formulaRef>
                      </c:ext>
                    </c:extLst>
                    <c:strCache>
                      <c:ptCount val="1"/>
                      <c:pt idx="0">
                        <c:v>Delta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ABD-E34B-98B1-8920449109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ABD-E34B-98B1-8920449109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ABD-E34B-98B1-8920449109B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BABD-E34B-98B1-8920449109B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BABD-E34B-98B1-8920449109B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'Paid Advertising Budget'!$AQ$6:$AQ$11</c15:sqref>
                        </c15:fullRef>
                        <c15:formulaRef>
                          <c15:sqref>'Paid Advertising Budget'!$AQ$6:$AQ$10</c15:sqref>
                        </c15:formulaRef>
                      </c:ext>
                    </c:extLst>
                    <c:strCache>
                      <c:ptCount val="5"/>
                      <c:pt idx="0">
                        <c:v>SEARCH</c:v>
                      </c:pt>
                      <c:pt idx="1">
                        <c:v>DISPLAY &amp; RETARGETING</c:v>
                      </c:pt>
                      <c:pt idx="2">
                        <c:v>AFFILIATE</c:v>
                      </c:pt>
                      <c:pt idx="3">
                        <c:v>SOCIAL</c:v>
                      </c:pt>
                      <c:pt idx="4">
                        <c:v>LEAD GENERATION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'Paid Advertising Budget'!$AT$6:$AT$11</c15:sqref>
                        </c15:fullRef>
                        <c15:formulaRef>
                          <c15:sqref>'Paid Advertising Budget'!$AT$6:$AT$10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5"/>
                      <c:pt idx="0">
                        <c:v>-80</c:v>
                      </c:pt>
                      <c:pt idx="1">
                        <c:v>0</c:v>
                      </c:pt>
                      <c:pt idx="2">
                        <c:v>80</c:v>
                      </c:pt>
                      <c:pt idx="3">
                        <c:v>280</c:v>
                      </c:pt>
                      <c:pt idx="4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2-6397-49FA-A85D-F977678D028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29403540853032E-2"/>
          <c:y val="0.78685053488746759"/>
          <c:w val="0.97847059645914725"/>
          <c:h val="0.18657770357212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roxima Nova Rg" panose="02000506030000020004" pitchFamily="50" charset="-18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'Paid Advertising Budget'!$AR$5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B8-4CF3-BBE4-DB3470024C8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B8-4CF3-BBE4-DB3470024C8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4B8-4CF3-BBE4-DB3470024C8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B8-4CF3-BBE4-DB3470024C8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4B8-4CF3-BBE4-DB3470024C8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'Paid Advertising Budget'!$AQ$6:$AQ$11</c15:sqref>
                  </c15:fullRef>
                </c:ext>
              </c:extLst>
              <c:f>'Paid Advertising Budget'!$AQ$6:$AQ$10</c:f>
              <c:strCache>
                <c:ptCount val="5"/>
                <c:pt idx="0">
                  <c:v>SEARCH</c:v>
                </c:pt>
                <c:pt idx="1">
                  <c:v>DISPLAY &amp; RETARGETING</c:v>
                </c:pt>
                <c:pt idx="2">
                  <c:v>AFFILIATE</c:v>
                </c:pt>
                <c:pt idx="3">
                  <c:v>SOCIAL</c:v>
                </c:pt>
                <c:pt idx="4">
                  <c:v>LEAD GENERATION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'Paid Advertising Budget'!$AR$6:$AR$11</c15:sqref>
                  </c15:fullRef>
                </c:ext>
              </c:extLst>
              <c:f>'Paid Advertising Budget'!$AR$6:$AR$10</c:f>
              <c:numCache>
                <c:formatCode>_("$"* #,##0_);_("$"* \(#,##0\);_("$"* "-"??_);_(@_)</c:formatCode>
                <c:ptCount val="5"/>
                <c:pt idx="0">
                  <c:v>1200</c:v>
                </c:pt>
                <c:pt idx="1">
                  <c:v>1200</c:v>
                </c:pt>
                <c:pt idx="2">
                  <c:v>1200</c:v>
                </c:pt>
                <c:pt idx="3">
                  <c:v>6000</c:v>
                </c:pt>
                <c:pt idx="4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8-4CF3-BBE4-DB3470024C85}"/>
            </c:ext>
          </c:extLst>
        </c:ser>
        <c:ser>
          <c:idx val="1"/>
          <c:order val="1"/>
          <c:tx>
            <c:strRef>
              <c:f>'Paid Advertising Budget'!$AS$5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EF79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B8-4CF3-BBE4-DB3470024C85}"/>
              </c:ext>
            </c:extLst>
          </c:dPt>
          <c:dPt>
            <c:idx val="1"/>
            <c:invertIfNegative val="0"/>
            <c:bubble3D val="0"/>
            <c:spPr>
              <a:solidFill>
                <a:srgbClr val="FDF2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B8-4CF3-BBE4-DB3470024C85}"/>
              </c:ext>
            </c:extLst>
          </c:dPt>
          <c:dPt>
            <c:idx val="2"/>
            <c:invertIfNegative val="0"/>
            <c:bubble3D val="0"/>
            <c:spPr>
              <a:solidFill>
                <a:srgbClr val="FCE90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4B8-4CF3-BBE4-DB3470024C85}"/>
              </c:ext>
            </c:extLst>
          </c:dPt>
          <c:dPt>
            <c:idx val="3"/>
            <c:invertIfNegative val="0"/>
            <c:bubble3D val="0"/>
            <c:spPr>
              <a:solidFill>
                <a:srgbClr val="F7E60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4B8-4CF3-BBE4-DB3470024C85}"/>
              </c:ext>
            </c:extLst>
          </c:dPt>
          <c:dPt>
            <c:idx val="4"/>
            <c:invertIfNegative val="0"/>
            <c:bubble3D val="0"/>
            <c:spPr>
              <a:solidFill>
                <a:srgbClr val="EBDA0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4B8-4CF3-BBE4-DB3470024C8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'Paid Advertising Budget'!$AQ$6:$AQ$11</c15:sqref>
                  </c15:fullRef>
                </c:ext>
              </c:extLst>
              <c:f>'Paid Advertising Budget'!$AQ$6:$AQ$10</c:f>
              <c:strCache>
                <c:ptCount val="5"/>
                <c:pt idx="0">
                  <c:v>SEARCH</c:v>
                </c:pt>
                <c:pt idx="1">
                  <c:v>DISPLAY &amp; RETARGETING</c:v>
                </c:pt>
                <c:pt idx="2">
                  <c:v>AFFILIATE</c:v>
                </c:pt>
                <c:pt idx="3">
                  <c:v>SOCIAL</c:v>
                </c:pt>
                <c:pt idx="4">
                  <c:v>LEAD GENERATION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'Paid Advertising Budget'!$AS$6:$AS$11</c15:sqref>
                  </c15:fullRef>
                </c:ext>
              </c:extLst>
              <c:f>'Paid Advertising Budget'!$AS$6:$AS$10</c:f>
              <c:numCache>
                <c:formatCode>_("$"* #,##0_);_("$"* \(#,##0\);_("$"* "-"??_);_(@_)</c:formatCode>
                <c:ptCount val="5"/>
                <c:pt idx="0">
                  <c:v>1280</c:v>
                </c:pt>
                <c:pt idx="1">
                  <c:v>1200</c:v>
                </c:pt>
                <c:pt idx="2">
                  <c:v>1120</c:v>
                </c:pt>
                <c:pt idx="3">
                  <c:v>5720</c:v>
                </c:pt>
                <c:pt idx="4">
                  <c:v>3560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8-4CF3-BBE4-DB3470024C85}"/>
            </c:ext>
          </c:extLst>
        </c:ser>
        <c:ser>
          <c:idx val="2"/>
          <c:order val="2"/>
          <c:tx>
            <c:strRef>
              <c:f>'Paid Advertising Budget'!$AT$5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'Paid Advertising Budget'!$AQ$6:$AQ$11</c15:sqref>
                  </c15:fullRef>
                </c:ext>
              </c:extLst>
              <c:f>'Paid Advertising Budget'!$AQ$6:$AQ$10</c:f>
              <c:strCache>
                <c:ptCount val="5"/>
                <c:pt idx="0">
                  <c:v>SEARCH</c:v>
                </c:pt>
                <c:pt idx="1">
                  <c:v>DISPLAY &amp; RETARGETING</c:v>
                </c:pt>
                <c:pt idx="2">
                  <c:v>AFFILIATE</c:v>
                </c:pt>
                <c:pt idx="3">
                  <c:v>SOCIAL</c:v>
                </c:pt>
                <c:pt idx="4">
                  <c:v>LEAD GENERATION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'Paid Advertising Budget'!$AT$6:$AT$11</c15:sqref>
                  </c15:fullRef>
                </c:ext>
              </c:extLst>
              <c:f>'Paid Advertising Budget'!$AT$6:$AT$10</c:f>
              <c:numCache>
                <c:formatCode>_("$"* #,##0_);_("$"* \(#,##0\);_("$"* "-"??_);_(@_)</c:formatCode>
                <c:ptCount val="5"/>
                <c:pt idx="0">
                  <c:v>-80</c:v>
                </c:pt>
                <c:pt idx="1">
                  <c:v>0</c:v>
                </c:pt>
                <c:pt idx="2">
                  <c:v>80</c:v>
                </c:pt>
                <c:pt idx="3">
                  <c:v>280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B8-4CF3-BBE4-DB3470024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5"/>
        <c:axId val="107330560"/>
        <c:axId val="107340544"/>
      </c:barChart>
      <c:catAx>
        <c:axId val="10733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roxima Nova Rg" panose="02000506030000020004" pitchFamily="50" charset="-18"/>
                <a:ea typeface="+mn-ea"/>
                <a:cs typeface="+mn-cs"/>
              </a:defRPr>
            </a:pPr>
            <a:endParaRPr lang="en-US"/>
          </a:p>
        </c:txPr>
        <c:crossAx val="107340544"/>
        <c:crosses val="autoZero"/>
        <c:auto val="1"/>
        <c:lblAlgn val="ctr"/>
        <c:lblOffset val="100"/>
        <c:noMultiLvlLbl val="0"/>
      </c:catAx>
      <c:valAx>
        <c:axId val="10734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33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'Paid Advertising Budget'!$AR$5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'Paid Advertising Budget'!$AQ$6:$AQ$11</c15:sqref>
                  </c15:fullRef>
                </c:ext>
              </c:extLst>
              <c:f>'Paid Advertising Budget'!$AQ$11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'Paid Advertising Budget'!$AR$6:$AR$11</c15:sqref>
                  </c15:fullRef>
                </c:ext>
              </c:extLst>
              <c:f>'Paid Advertising Budget'!$AR$11</c:f>
              <c:numCache>
                <c:formatCode>_("$"* #,##0_);_("$"* \(#,##0\);_("$"* "-"??_);_(@_)</c:formatCode>
                <c:ptCount val="1"/>
                <c:pt idx="0">
                  <c:v>13200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2-41F2-8303-9F76F2436C38}"/>
            </c:ext>
          </c:extLst>
        </c:ser>
        <c:ser>
          <c:idx val="1"/>
          <c:order val="1"/>
          <c:tx>
            <c:strRef>
              <c:f>'Paid Advertising Budget'!$AS$5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CE90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'Paid Advertising Budget'!$AQ$6:$AQ$11</c15:sqref>
                  </c15:fullRef>
                </c:ext>
              </c:extLst>
              <c:f>'Paid Advertising Budget'!$AQ$11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'Paid Advertising Budget'!$AS$6:$AS$11</c15:sqref>
                  </c15:fullRef>
                </c:ext>
              </c:extLst>
              <c:f>'Paid Advertising Budget'!$AS$11</c:f>
              <c:numCache>
                <c:formatCode>_("$"* #,##0_);_("$"* \(#,##0\);_("$"* "-"??_);_(@_)</c:formatCode>
                <c:ptCount val="1"/>
                <c:pt idx="0">
                  <c:v>12880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E2-41F2-8303-9F76F2436C38}"/>
            </c:ext>
          </c:extLst>
        </c:ser>
        <c:ser>
          <c:idx val="2"/>
          <c:order val="2"/>
          <c:tx>
            <c:strRef>
              <c:f>'Paid Advertising Budget'!$AT$5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'Paid Advertising Budget'!$AQ$6:$AQ$11</c15:sqref>
                  </c15:fullRef>
                </c:ext>
              </c:extLst>
              <c:f>'Paid Advertising Budget'!$AQ$11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'Paid Advertising Budget'!$AT$6:$AT$11</c15:sqref>
                  </c15:fullRef>
                </c:ext>
              </c:extLst>
              <c:f>'Paid Advertising Budget'!$AT$11</c:f>
              <c:numCache>
                <c:formatCode>_("$"* #,##0_);_("$"* \(#,##0\);_("$"* "-"??_);_(@_)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E2-41F2-8303-9F76F2436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30496"/>
        <c:axId val="107536384"/>
      </c:barChart>
      <c:catAx>
        <c:axId val="10753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roxima Nova Rg" panose="02000506030000020004" pitchFamily="50" charset="-18"/>
                <a:ea typeface="+mn-ea"/>
                <a:cs typeface="+mn-cs"/>
              </a:defRPr>
            </a:pPr>
            <a:endParaRPr lang="en-US"/>
          </a:p>
        </c:txPr>
        <c:crossAx val="107536384"/>
        <c:crosses val="autoZero"/>
        <c:auto val="1"/>
        <c:lblAlgn val="ctr"/>
        <c:lblOffset val="100"/>
        <c:noMultiLvlLbl val="0"/>
      </c:catAx>
      <c:valAx>
        <c:axId val="10753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3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roxima Nova Rg" panose="02000506030000020004" pitchFamily="50" charset="-18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 Marketing Budget'!$AR$5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EC2-5049-B8E2-72E0AE0DB1D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6F-4BBC-96CC-0222702E57B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36F-4BBC-96CC-0222702E57BD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36F-4BBC-96CC-0222702E57B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'Product Marketing Budget'!$AQ$6:$AQ$10</c15:sqref>
                  </c15:fullRef>
                </c:ext>
              </c:extLst>
              <c:f>'Product Marketing Budget'!$AQ$6:$AQ$9</c:f>
              <c:strCache>
                <c:ptCount val="4"/>
                <c:pt idx="0">
                  <c:v>PRODUCT/MARKET FIT</c:v>
                </c:pt>
                <c:pt idx="1">
                  <c:v>PRODUCT TESTING</c:v>
                </c:pt>
                <c:pt idx="2">
                  <c:v>PRODUCT RELEASES</c:v>
                </c:pt>
                <c:pt idx="3">
                  <c:v>CONTENT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 Marketing Budget'!$AR$6:$AR$10</c15:sqref>
                  </c15:fullRef>
                </c:ext>
              </c:extLst>
              <c:f>'Product Marketing Budget'!$AR$6:$AR$9</c:f>
              <c:numCache>
                <c:formatCode>"$"#,##0</c:formatCode>
                <c:ptCount val="4"/>
                <c:pt idx="0">
                  <c:v>900</c:v>
                </c:pt>
                <c:pt idx="1">
                  <c:v>600</c:v>
                </c:pt>
                <c:pt idx="2">
                  <c:v>1200</c:v>
                </c:pt>
                <c:pt idx="3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F-4BBC-96CC-0222702E57BD}"/>
            </c:ext>
          </c:extLst>
        </c:ser>
        <c:ser>
          <c:idx val="1"/>
          <c:order val="1"/>
          <c:tx>
            <c:strRef>
              <c:f>'Product Marketing Budget'!$AS$5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EF79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6F-4BBC-96CC-0222702E57BD}"/>
              </c:ext>
            </c:extLst>
          </c:dPt>
          <c:dPt>
            <c:idx val="1"/>
            <c:invertIfNegative val="0"/>
            <c:bubble3D val="0"/>
            <c:spPr>
              <a:solidFill>
                <a:srgbClr val="FDF2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6F-4BBC-96CC-0222702E57BD}"/>
              </c:ext>
            </c:extLst>
          </c:dPt>
          <c:dPt>
            <c:idx val="2"/>
            <c:invertIfNegative val="0"/>
            <c:bubble3D val="0"/>
            <c:spPr>
              <a:solidFill>
                <a:srgbClr val="FCE90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6F-4BBC-96CC-0222702E57BD}"/>
              </c:ext>
            </c:extLst>
          </c:dPt>
          <c:dPt>
            <c:idx val="3"/>
            <c:invertIfNegative val="0"/>
            <c:bubble3D val="0"/>
            <c:spPr>
              <a:solidFill>
                <a:srgbClr val="F7E60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6F-4BBC-96CC-0222702E57B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'Product Marketing Budget'!$AQ$6:$AQ$10</c15:sqref>
                  </c15:fullRef>
                </c:ext>
              </c:extLst>
              <c:f>'Product Marketing Budget'!$AQ$6:$AQ$9</c:f>
              <c:strCache>
                <c:ptCount val="4"/>
                <c:pt idx="0">
                  <c:v>PRODUCT/MARKET FIT</c:v>
                </c:pt>
                <c:pt idx="1">
                  <c:v>PRODUCT TESTING</c:v>
                </c:pt>
                <c:pt idx="2">
                  <c:v>PRODUCT RELEASES</c:v>
                </c:pt>
                <c:pt idx="3">
                  <c:v>CONTENT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 Marketing Budget'!$AS$6:$AS$10</c15:sqref>
                  </c15:fullRef>
                </c:ext>
              </c:extLst>
              <c:f>'Product Marketing Budget'!$AS$6:$AS$9</c:f>
              <c:numCache>
                <c:formatCode>"$"#,##0</c:formatCode>
                <c:ptCount val="4"/>
                <c:pt idx="0">
                  <c:v>760</c:v>
                </c:pt>
                <c:pt idx="1">
                  <c:v>555</c:v>
                </c:pt>
                <c:pt idx="2">
                  <c:v>1120</c:v>
                </c:pt>
                <c:pt idx="3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F-4BBC-96CC-0222702E57BD}"/>
            </c:ext>
          </c:extLst>
        </c:ser>
        <c:ser>
          <c:idx val="2"/>
          <c:order val="2"/>
          <c:tx>
            <c:strRef>
              <c:f>'Product Marketing Budget'!$AT$5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'Product Marketing Budget'!$AQ$6:$AQ$10</c15:sqref>
                  </c15:fullRef>
                </c:ext>
              </c:extLst>
              <c:f>'Product Marketing Budget'!$AQ$6:$AQ$9</c:f>
              <c:strCache>
                <c:ptCount val="4"/>
                <c:pt idx="0">
                  <c:v>PRODUCT/MARKET FIT</c:v>
                </c:pt>
                <c:pt idx="1">
                  <c:v>PRODUCT TESTING</c:v>
                </c:pt>
                <c:pt idx="2">
                  <c:v>PRODUCT RELEASES</c:v>
                </c:pt>
                <c:pt idx="3">
                  <c:v>CONTENT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 Marketing Budget'!$AT$6:$AT$10</c15:sqref>
                  </c15:fullRef>
                </c:ext>
              </c:extLst>
              <c:f>'Product Marketing Budget'!$AT$6:$AT$9</c:f>
              <c:numCache>
                <c:formatCode>"$"#,##0</c:formatCode>
                <c:ptCount val="4"/>
                <c:pt idx="0">
                  <c:v>140</c:v>
                </c:pt>
                <c:pt idx="1">
                  <c:v>45</c:v>
                </c:pt>
                <c:pt idx="2">
                  <c:v>80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6F-4BBC-96CC-0222702E5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27"/>
        <c:axId val="107886464"/>
        <c:axId val="107888000"/>
      </c:barChart>
      <c:catAx>
        <c:axId val="1078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roxima Nova Rg" panose="02000506030000020004" pitchFamily="50" charset="-18"/>
                <a:ea typeface="+mn-ea"/>
                <a:cs typeface="+mn-cs"/>
              </a:defRPr>
            </a:pPr>
            <a:endParaRPr lang="en-US"/>
          </a:p>
        </c:txPr>
        <c:crossAx val="107888000"/>
        <c:crosses val="autoZero"/>
        <c:auto val="1"/>
        <c:lblAlgn val="ctr"/>
        <c:lblOffset val="100"/>
        <c:noMultiLvlLbl val="0"/>
      </c:catAx>
      <c:valAx>
        <c:axId val="10788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roxima Nova Rg" panose="02000506030000020004" pitchFamily="50" charset="-18"/>
                <a:ea typeface="+mn-ea"/>
                <a:cs typeface="+mn-cs"/>
              </a:defRPr>
            </a:pPr>
            <a:endParaRPr lang="en-US"/>
          </a:p>
        </c:txPr>
        <c:crossAx val="10788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roxima Nova Rg" panose="02000506030000020004" pitchFamily="50" charset="-18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8718994298716595E-2"/>
          <c:y val="5.85599330224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roxima Nova Rg" panose="02000506030000020004" pitchFamily="50" charset="-18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398386668284227"/>
          <c:y val="2.5097103063131072E-2"/>
          <c:w val="0.52626089940029308"/>
          <c:h val="0.79009896229077958"/>
        </c:manualLayout>
      </c:layout>
      <c:pieChart>
        <c:varyColors val="1"/>
        <c:ser>
          <c:idx val="0"/>
          <c:order val="0"/>
          <c:tx>
            <c:strRef>
              <c:f>'Product Marketing Budget'!$AR$5</c:f>
              <c:strCache>
                <c:ptCount val="1"/>
                <c:pt idx="0">
                  <c:v>Budget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E7-4003-AD8B-1E80200A3EC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E7-4003-AD8B-1E80200A3ECF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0E7-4003-AD8B-1E80200A3ECF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E7-4003-AD8B-1E80200A3ECF}"/>
              </c:ext>
            </c:extLst>
          </c:dPt>
          <c:dLbls>
            <c:dLbl>
              <c:idx val="0"/>
              <c:layout>
                <c:manualLayout>
                  <c:x val="-0.12541262711039519"/>
                  <c:y val="0.15988539755470124"/>
                </c:manualLayout>
              </c:layout>
              <c:tx>
                <c:rich>
                  <a:bodyPr/>
                  <a:lstStyle/>
                  <a:p>
                    <a:fld id="{07FB1BE5-B611-43EC-B188-FE2EA533C8B9}" type="PERCENTAGE">
                      <a:rPr lang="en-US">
                        <a:solidFill>
                          <a:schemeClr val="tx1"/>
                        </a:solidFill>
                      </a:rPr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0E7-4003-AD8B-1E80200A3ECF}"/>
                </c:ext>
              </c:extLst>
            </c:dLbl>
            <c:dLbl>
              <c:idx val="1"/>
              <c:layout>
                <c:manualLayout>
                  <c:x val="-0.13344957456619291"/>
                  <c:y val="-0.108527204391292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E7-4003-AD8B-1E80200A3ECF}"/>
                </c:ext>
              </c:extLst>
            </c:dLbl>
            <c:dLbl>
              <c:idx val="2"/>
              <c:layout>
                <c:manualLayout>
                  <c:x val="0.10752856007202537"/>
                  <c:y val="-0.2143529007438063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E7-4003-AD8B-1E80200A3ECF}"/>
                </c:ext>
              </c:extLst>
            </c:dLbl>
            <c:dLbl>
              <c:idx val="3"/>
              <c:layout>
                <c:manualLayout>
                  <c:x val="0.12209665191864162"/>
                  <c:y val="0.1598861180529112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E7-4003-AD8B-1E80200A3E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'Product Marketing Budget'!$AQ$6:$AQ$10</c15:sqref>
                  </c15:fullRef>
                </c:ext>
              </c:extLst>
              <c:f>'Product Marketing Budget'!$AQ$6:$AQ$9</c:f>
              <c:strCache>
                <c:ptCount val="4"/>
                <c:pt idx="0">
                  <c:v>PRODUCT/MARKET FIT</c:v>
                </c:pt>
                <c:pt idx="1">
                  <c:v>PRODUCT TESTING</c:v>
                </c:pt>
                <c:pt idx="2">
                  <c:v>PRODUCT RELEASES</c:v>
                </c:pt>
                <c:pt idx="3">
                  <c:v>CONTENT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 Marketing Budget'!$AR$6:$AR$10</c15:sqref>
                  </c15:fullRef>
                </c:ext>
              </c:extLst>
              <c:f>'Product Marketing Budget'!$AR$6:$AR$9</c:f>
              <c:numCache>
                <c:formatCode>"$"#,##0</c:formatCode>
                <c:ptCount val="4"/>
                <c:pt idx="0">
                  <c:v>900</c:v>
                </c:pt>
                <c:pt idx="1">
                  <c:v>600</c:v>
                </c:pt>
                <c:pt idx="2">
                  <c:v>1200</c:v>
                </c:pt>
                <c:pt idx="3">
                  <c:v>900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70E7-4003-AD8B-1E80200A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'Product Marketing Budget'!$AS$5</c15:sqref>
                        </c15:formulaRef>
                      </c:ext>
                    </c:extLst>
                    <c:strCache>
                      <c:ptCount val="1"/>
                      <c:pt idx="0">
                        <c:v>Actual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7030-8341-9AFA-92AFA653A5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7030-8341-9AFA-92AFA653A5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7030-8341-9AFA-92AFA653A5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7030-8341-9AFA-92AFA653A5B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'Product Marketing Budget'!$AQ$6:$AQ$10</c15:sqref>
                        </c15:fullRef>
                        <c15:formulaRef>
                          <c15:sqref>'Product Marketing Budget'!$AQ$6:$AQ$9</c15:sqref>
                        </c15:formulaRef>
                      </c:ext>
                    </c:extLst>
                    <c:strCache>
                      <c:ptCount val="4"/>
                      <c:pt idx="0">
                        <c:v>PRODUCT/MARKET FIT</c:v>
                      </c:pt>
                      <c:pt idx="1">
                        <c:v>PRODUCT TESTING</c:v>
                      </c:pt>
                      <c:pt idx="2">
                        <c:v>PRODUCT RELEASES</c:v>
                      </c:pt>
                      <c:pt idx="3">
                        <c:v>CONTENT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'Product Marketing Budget'!$AS$6:$AS$10</c15:sqref>
                        </c15:fullRef>
                        <c15:formulaRef>
                          <c15:sqref>'Product Marketing Budget'!$AS$6:$AS$9</c15:sqref>
                        </c15:formulaRef>
                      </c:ext>
                    </c:extLst>
                    <c:numCache>
                      <c:formatCode>"$"#,##0</c:formatCode>
                      <c:ptCount val="4"/>
                      <c:pt idx="0">
                        <c:v>760</c:v>
                      </c:pt>
                      <c:pt idx="1">
                        <c:v>555</c:v>
                      </c:pt>
                      <c:pt idx="2">
                        <c:v>1120</c:v>
                      </c:pt>
                      <c:pt idx="3">
                        <c:v>900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70E7-4003-AD8B-1E80200A3EC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 Marketing Budget'!$AT$5</c15:sqref>
                        </c15:formulaRef>
                      </c:ext>
                    </c:extLst>
                    <c:strCache>
                      <c:ptCount val="1"/>
                      <c:pt idx="0">
                        <c:v>Delta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7030-8341-9AFA-92AFA653A5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7030-8341-9AFA-92AFA653A5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7030-8341-9AFA-92AFA653A5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7030-8341-9AFA-92AFA653A5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'Product Marketing Budget'!$AQ$6:$AQ$10</c15:sqref>
                        </c15:fullRef>
                        <c15:formulaRef>
                          <c15:sqref>'Product Marketing Budget'!$AQ$6:$AQ$9</c15:sqref>
                        </c15:formulaRef>
                      </c:ext>
                    </c:extLst>
                    <c:strCache>
                      <c:ptCount val="4"/>
                      <c:pt idx="0">
                        <c:v>PRODUCT/MARKET FIT</c:v>
                      </c:pt>
                      <c:pt idx="1">
                        <c:v>PRODUCT TESTING</c:v>
                      </c:pt>
                      <c:pt idx="2">
                        <c:v>PRODUCT RELEASES</c:v>
                      </c:pt>
                      <c:pt idx="3">
                        <c:v>CONTENT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'Product Marketing Budget'!$AT$6:$AT$10</c15:sqref>
                        </c15:fullRef>
                        <c15:formulaRef>
                          <c15:sqref>'Product Marketing Budget'!$AT$6:$AT$9</c15:sqref>
                        </c15:formulaRef>
                      </c:ext>
                    </c:extLst>
                    <c:numCache>
                      <c:formatCode>"$"#,##0</c:formatCode>
                      <c:ptCount val="4"/>
                      <c:pt idx="0">
                        <c:v>140</c:v>
                      </c:pt>
                      <c:pt idx="1">
                        <c:v>45</c:v>
                      </c:pt>
                      <c:pt idx="2">
                        <c:v>80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2-70E7-4003-AD8B-1E80200A3EC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881285356484181E-2"/>
          <c:y val="0.82938782509329567"/>
          <c:w val="0.93102327947590302"/>
          <c:h val="0.14551506075421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roxima Nova Rg" panose="02000506030000020004" pitchFamily="50" charset="-18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 Marketing Budget'!$AR$5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'Product Marketing Budget'!$AQ$6:$AQ$10</c15:sqref>
                  </c15:fullRef>
                </c:ext>
              </c:extLst>
              <c:f>'Product Marketing Budget'!$AQ$10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 Marketing Budget'!$AR$6:$AR$10</c15:sqref>
                  </c15:fullRef>
                </c:ext>
              </c:extLst>
              <c:f>'Product Marketing Budget'!$AR$10</c:f>
              <c:numCache>
                <c:formatCode>"$"#,##0</c:formatCode>
                <c:ptCount val="1"/>
                <c:pt idx="0">
                  <c:v>3600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'Product Marketing Budget'!$AR$7</c15:sqref>
                  <c15:spPr xmlns:c15="http://schemas.microsoft.com/office/drawing/2012/chart">
                    <a:solidFill>
                      <a:schemeClr val="tx1">
                        <a:lumMod val="50000"/>
                        <a:lumOff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'Product Marketing Budget'!$AR$8</c15:sqref>
                  <c15:spPr xmlns:c15="http://schemas.microsoft.com/office/drawing/2012/chart">
                    <a:solidFill>
                      <a:schemeClr val="tx1">
                        <a:lumMod val="50000"/>
                        <a:lumOff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'Product Marketing Budget'!$AR$9</c15:sqref>
                  <c15:spPr xmlns:c15="http://schemas.microsoft.com/office/drawing/2012/chart">
                    <a:solidFill>
                      <a:schemeClr val="tx1">
                        <a:lumMod val="50000"/>
                        <a:lumOff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040A-401C-B56F-F33718DA332C}"/>
            </c:ext>
          </c:extLst>
        </c:ser>
        <c:ser>
          <c:idx val="1"/>
          <c:order val="1"/>
          <c:tx>
            <c:strRef>
              <c:f>'Product Marketing Budget'!$AS$5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CE90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'Product Marketing Budget'!$AQ$6:$AQ$10</c15:sqref>
                  </c15:fullRef>
                </c:ext>
              </c:extLst>
              <c:f>'Product Marketing Budget'!$AQ$10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 Marketing Budget'!$AS$6:$AS$10</c15:sqref>
                  </c15:fullRef>
                </c:ext>
              </c:extLst>
              <c:f>'Product Marketing Budget'!$AS$10</c:f>
              <c:numCache>
                <c:formatCode>"$"#,##0</c:formatCode>
                <c:ptCount val="1"/>
                <c:pt idx="0">
                  <c:v>3335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'Product Marketing Budget'!$AS$6</c15:sqref>
                  <c15:spPr xmlns:c15="http://schemas.microsoft.com/office/drawing/2012/chart">
                    <a:solidFill>
                      <a:srgbClr val="FCE90C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'Product Marketing Budget'!$AS$7</c15:sqref>
                  <c15:spPr xmlns:c15="http://schemas.microsoft.com/office/drawing/2012/chart">
                    <a:solidFill>
                      <a:srgbClr val="FCE90C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'Product Marketing Budget'!$AS$8</c15:sqref>
                  <c15:spPr xmlns:c15="http://schemas.microsoft.com/office/drawing/2012/chart">
                    <a:solidFill>
                      <a:srgbClr val="FCE90C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'Product Marketing Budget'!$AS$9</c15:sqref>
                  <c15:spPr xmlns:c15="http://schemas.microsoft.com/office/drawing/2012/chart">
                    <a:solidFill>
                      <a:srgbClr val="FCE90C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F-040A-401C-B56F-F33718DA332C}"/>
            </c:ext>
          </c:extLst>
        </c:ser>
        <c:ser>
          <c:idx val="2"/>
          <c:order val="2"/>
          <c:tx>
            <c:strRef>
              <c:f>'Product Marketing Budget'!$AT$5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'Product Marketing Budget'!$AQ$6:$AQ$10</c15:sqref>
                  </c15:fullRef>
                </c:ext>
              </c:extLst>
              <c:f>'Product Marketing Budget'!$AQ$10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 Marketing Budget'!$AT$6:$AT$10</c15:sqref>
                  </c15:fullRef>
                </c:ext>
              </c:extLst>
              <c:f>'Product Marketing Budget'!$AT$10</c:f>
              <c:numCache>
                <c:formatCode>"$"#,##0</c:formatCode>
                <c:ptCount val="1"/>
                <c:pt idx="0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40A-401C-B56F-F33718DA3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27"/>
        <c:axId val="107989632"/>
        <c:axId val="108073344"/>
      </c:barChart>
      <c:catAx>
        <c:axId val="10798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73344"/>
        <c:crosses val="autoZero"/>
        <c:auto val="1"/>
        <c:lblAlgn val="ctr"/>
        <c:lblOffset val="100"/>
        <c:noMultiLvlLbl val="0"/>
      </c:catAx>
      <c:valAx>
        <c:axId val="10807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roxima Nova Rg" panose="02000506030000020004" pitchFamily="50" charset="-18"/>
                <a:ea typeface="+mn-ea"/>
                <a:cs typeface="+mn-cs"/>
              </a:defRPr>
            </a:pPr>
            <a:endParaRPr lang="en-US"/>
          </a:p>
        </c:txPr>
        <c:crossAx val="10798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roxima Nova Rg" panose="02000506030000020004" pitchFamily="50" charset="-18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144945</xdr:colOff>
      <xdr:row>6</xdr:row>
      <xdr:rowOff>134593</xdr:rowOff>
    </xdr:from>
    <xdr:to>
      <xdr:col>17</xdr:col>
      <xdr:colOff>5362989</xdr:colOff>
      <xdr:row>25</xdr:row>
      <xdr:rowOff>6212</xdr:rowOff>
    </xdr:to>
    <xdr:pic>
      <xdr:nvPicPr>
        <xdr:cNvPr id="15" name="Picture 14" descr="CaptureE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945" y="1252745"/>
          <a:ext cx="14950109" cy="4810125"/>
        </a:xfrm>
        <a:prstGeom prst="rect">
          <a:avLst/>
        </a:prstGeom>
      </xdr:spPr>
    </xdr:pic>
    <xdr:clientData/>
  </xdr:twoCellAnchor>
  <xdr:twoCellAnchor>
    <xdr:from>
      <xdr:col>0</xdr:col>
      <xdr:colOff>244475</xdr:colOff>
      <xdr:row>0</xdr:row>
      <xdr:rowOff>172578</xdr:rowOff>
    </xdr:from>
    <xdr:to>
      <xdr:col>4</xdr:col>
      <xdr:colOff>314324</xdr:colOff>
      <xdr:row>6</xdr:row>
      <xdr:rowOff>57150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44475" y="172578"/>
          <a:ext cx="2582240" cy="1044137"/>
          <a:chOff x="276225" y="213112"/>
          <a:chExt cx="2505074" cy="967988"/>
        </a:xfrm>
      </xdr:grpSpPr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276225" y="873125"/>
            <a:ext cx="311150" cy="307975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631824" y="213112"/>
            <a:ext cx="2149475" cy="69412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/>
              <a:t>Select '2' to expand all grouped columns. Select '1' to minimize</a:t>
            </a:r>
            <a:r>
              <a:rPr lang="en-US" sz="1200" baseline="0"/>
              <a:t> all grouped columns</a:t>
            </a:r>
            <a:endParaRPr lang="en-US" sz="1200"/>
          </a:p>
        </xdr:txBody>
      </xdr:sp>
    </xdr:grpSp>
    <xdr:clientData/>
  </xdr:twoCellAnchor>
  <xdr:twoCellAnchor>
    <xdr:from>
      <xdr:col>5</xdr:col>
      <xdr:colOff>164563</xdr:colOff>
      <xdr:row>0</xdr:row>
      <xdr:rowOff>179216</xdr:rowOff>
    </xdr:from>
    <xdr:to>
      <xdr:col>10</xdr:col>
      <xdr:colOff>126114</xdr:colOff>
      <xdr:row>16</xdr:row>
      <xdr:rowOff>117168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3339563" y="179216"/>
          <a:ext cx="3274594" cy="3030126"/>
          <a:chOff x="-373678" y="204908"/>
          <a:chExt cx="3011208" cy="2049415"/>
        </a:xfrm>
      </xdr:grpSpPr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flipH="1">
            <a:off x="-373678" y="847798"/>
            <a:ext cx="949325" cy="1406525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349859" y="204908"/>
            <a:ext cx="2287671" cy="59291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/>
              <a:t>All </a:t>
            </a:r>
            <a:r>
              <a:rPr lang="en-US" sz="1200" b="1">
                <a:solidFill>
                  <a:srgbClr val="00B0F0"/>
                </a:solidFill>
              </a:rPr>
              <a:t>BLUE </a:t>
            </a:r>
            <a:r>
              <a:rPr lang="en-US" sz="1200" b="0">
                <a:solidFill>
                  <a:sysClr val="windowText" lastClr="000000"/>
                </a:solidFill>
              </a:rPr>
              <a:t>values</a:t>
            </a:r>
            <a:r>
              <a:rPr lang="en-US" sz="1200" b="0" baseline="0">
                <a:solidFill>
                  <a:sysClr val="windowText" lastClr="000000"/>
                </a:solidFill>
              </a:rPr>
              <a:t> are inputs you can change. </a:t>
            </a:r>
            <a:r>
              <a:rPr lang="en-US" sz="1200" b="1" baseline="0">
                <a:solidFill>
                  <a:sysClr val="windowText" lastClr="000000"/>
                </a:solidFill>
              </a:rPr>
              <a:t>Black</a:t>
            </a:r>
            <a:r>
              <a:rPr lang="en-US" sz="1200" b="0" baseline="0">
                <a:solidFill>
                  <a:sysClr val="windowText" lastClr="000000"/>
                </a:solidFill>
              </a:rPr>
              <a:t> values are formulas and should not be touched</a:t>
            </a:r>
            <a:endParaRPr lang="en-US" sz="1200" b="1">
              <a:solidFill>
                <a:schemeClr val="accent1"/>
              </a:solidFill>
            </a:endParaRPr>
          </a:p>
        </xdr:txBody>
      </xdr:sp>
    </xdr:grpSp>
    <xdr:clientData/>
  </xdr:twoCellAnchor>
  <xdr:twoCellAnchor>
    <xdr:from>
      <xdr:col>17</xdr:col>
      <xdr:colOff>2194628</xdr:colOff>
      <xdr:row>0</xdr:row>
      <xdr:rowOff>172578</xdr:rowOff>
    </xdr:from>
    <xdr:to>
      <xdr:col>17</xdr:col>
      <xdr:colOff>3749143</xdr:colOff>
      <xdr:row>13</xdr:row>
      <xdr:rowOff>76910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3320932" y="172578"/>
          <a:ext cx="1554515" cy="2416723"/>
          <a:chOff x="380065" y="178972"/>
          <a:chExt cx="1534975" cy="1665545"/>
        </a:xfrm>
      </xdr:grpSpPr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H="1">
            <a:off x="380065" y="816685"/>
            <a:ext cx="225426" cy="1027832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14430" y="178972"/>
            <a:ext cx="1500610" cy="60420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/>
              <a:t>Summaries pulling from inputs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4</xdr:row>
      <xdr:rowOff>0</xdr:rowOff>
    </xdr:from>
    <xdr:to>
      <xdr:col>53</xdr:col>
      <xdr:colOff>602188</xdr:colOff>
      <xdr:row>12</xdr:row>
      <xdr:rowOff>11581</xdr:rowOff>
    </xdr:to>
    <xdr:graphicFrame macro="">
      <xdr:nvGraphicFramePr>
        <xdr:cNvPr id="2662" name="Chart 8">
          <a:extLst>
            <a:ext uri="{FF2B5EF4-FFF2-40B4-BE49-F238E27FC236}">
              <a16:creationId xmlns:a16="http://schemas.microsoft.com/office/drawing/2014/main" id="{00000000-0008-0000-0100-000066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0</xdr:colOff>
      <xdr:row>13</xdr:row>
      <xdr:rowOff>11581</xdr:rowOff>
    </xdr:from>
    <xdr:to>
      <xdr:col>54</xdr:col>
      <xdr:colOff>0</xdr:colOff>
      <xdr:row>23</xdr:row>
      <xdr:rowOff>268200</xdr:rowOff>
    </xdr:to>
    <xdr:graphicFrame macro="">
      <xdr:nvGraphicFramePr>
        <xdr:cNvPr id="2663" name="Chart 9">
          <a:extLst>
            <a:ext uri="{FF2B5EF4-FFF2-40B4-BE49-F238E27FC236}">
              <a16:creationId xmlns:a16="http://schemas.microsoft.com/office/drawing/2014/main" id="{00000000-0008-0000-0100-000067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144643</xdr:colOff>
      <xdr:row>0</xdr:row>
      <xdr:rowOff>15178</xdr:rowOff>
    </xdr:from>
    <xdr:to>
      <xdr:col>1</xdr:col>
      <xdr:colOff>1926257</xdr:colOff>
      <xdr:row>0</xdr:row>
      <xdr:rowOff>1044545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43" y="15178"/>
          <a:ext cx="2049831" cy="10293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12</xdr:row>
      <xdr:rowOff>0</xdr:rowOff>
    </xdr:from>
    <xdr:to>
      <xdr:col>44</xdr:col>
      <xdr:colOff>697139</xdr:colOff>
      <xdr:row>26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905328</xdr:colOff>
      <xdr:row>11</xdr:row>
      <xdr:rowOff>244927</xdr:rowOff>
    </xdr:from>
    <xdr:to>
      <xdr:col>53</xdr:col>
      <xdr:colOff>0</xdr:colOff>
      <xdr:row>25</xdr:row>
      <xdr:rowOff>299356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438603</xdr:colOff>
      <xdr:row>4</xdr:row>
      <xdr:rowOff>0</xdr:rowOff>
    </xdr:from>
    <xdr:to>
      <xdr:col>53</xdr:col>
      <xdr:colOff>0</xdr:colOff>
      <xdr:row>11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2046312</xdr:colOff>
      <xdr:row>1</xdr:row>
      <xdr:rowOff>11261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1" y="0"/>
          <a:ext cx="2046312" cy="1028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299357</xdr:colOff>
      <xdr:row>11</xdr:row>
      <xdr:rowOff>0</xdr:rowOff>
    </xdr:from>
    <xdr:to>
      <xdr:col>53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0</xdr:colOff>
      <xdr:row>11</xdr:row>
      <xdr:rowOff>0</xdr:rowOff>
    </xdr:from>
    <xdr:to>
      <xdr:col>45</xdr:col>
      <xdr:colOff>0</xdr:colOff>
      <xdr:row>23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332470</xdr:colOff>
      <xdr:row>4</xdr:row>
      <xdr:rowOff>1</xdr:rowOff>
    </xdr:from>
    <xdr:to>
      <xdr:col>53</xdr:col>
      <xdr:colOff>0</xdr:colOff>
      <xdr:row>10</xdr:row>
      <xdr:rowOff>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2049831</xdr:colOff>
      <xdr:row>0</xdr:row>
      <xdr:rowOff>1029367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67" y="0"/>
          <a:ext cx="2049831" cy="10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E90C"/>
  </sheetPr>
  <dimension ref="A1:XFD46"/>
  <sheetViews>
    <sheetView tabSelected="1" zoomScale="92" zoomScaleNormal="92" workbookViewId="0">
      <selection activeCell="R22" sqref="R22"/>
    </sheetView>
  </sheetViews>
  <sheetFormatPr baseColWidth="10" defaultColWidth="0" defaultRowHeight="15" zeroHeight="1"/>
  <cols>
    <col min="1" max="1" width="6.83203125" customWidth="1"/>
    <col min="2" max="17" width="8.6640625" customWidth="1"/>
    <col min="18" max="18" width="97.1640625" customWidth="1"/>
    <col min="19" max="19" width="18.6640625" customWidth="1"/>
    <col min="20" max="16383" width="18.6640625" hidden="1"/>
    <col min="16384" max="16384" width="2" hidden="1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2" t="s">
        <v>57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16384" ht="27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16384" ht="27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16384" ht="27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16384" ht="27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16384" ht="27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16384" ht="27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16384" ht="27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16384" ht="27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16384" ht="27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16384" ht="1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hidden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16384" hidden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16384" hidden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16384" hidden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16384" hidden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16384" hidden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idden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idden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idden="1"/>
    <row r="36" spans="1:22" hidden="1"/>
    <row r="37" spans="1:22" hidden="1"/>
    <row r="38" spans="1:22" hidden="1"/>
    <row r="39" spans="1:22" hidden="1"/>
    <row r="40" spans="1:22" hidden="1"/>
    <row r="41" spans="1:22" hidden="1"/>
    <row r="42" spans="1:22" hidden="1"/>
    <row r="43" spans="1:22" hidden="1"/>
    <row r="44" spans="1:22" hidden="1"/>
    <row r="45" spans="1:22" hidden="1"/>
    <row r="46" spans="1:22" hidden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CE90C"/>
  </sheetPr>
  <dimension ref="A1:BB34"/>
  <sheetViews>
    <sheetView zoomScale="80" zoomScaleNormal="80" workbookViewId="0">
      <selection sqref="A1:XFD1048576"/>
    </sheetView>
  </sheetViews>
  <sheetFormatPr baseColWidth="10" defaultColWidth="0" defaultRowHeight="15" zeroHeight="1" outlineLevelCol="1"/>
  <cols>
    <col min="1" max="1" width="2.1640625" style="5" customWidth="1"/>
    <col min="2" max="2" width="49.1640625" style="4" bestFit="1" customWidth="1"/>
    <col min="3" max="8" width="12.83203125" style="5" hidden="1" customWidth="1" outlineLevel="1"/>
    <col min="9" max="9" width="12.83203125" style="5" bestFit="1" customWidth="1" collapsed="1"/>
    <col min="10" max="10" width="12.83203125" style="5" bestFit="1" customWidth="1"/>
    <col min="11" max="11" width="9.83203125" style="5" bestFit="1" customWidth="1"/>
    <col min="12" max="17" width="12.83203125" style="5" hidden="1" customWidth="1" outlineLevel="1"/>
    <col min="18" max="18" width="12.83203125" style="5" bestFit="1" customWidth="1" collapsed="1"/>
    <col min="19" max="19" width="12.83203125" style="5" bestFit="1" customWidth="1"/>
    <col min="20" max="20" width="9.83203125" style="5" bestFit="1" customWidth="1"/>
    <col min="21" max="26" width="12.83203125" style="5" hidden="1" customWidth="1" outlineLevel="1"/>
    <col min="27" max="27" width="12.83203125" style="5" bestFit="1" customWidth="1" collapsed="1"/>
    <col min="28" max="28" width="12.83203125" style="5" bestFit="1" customWidth="1"/>
    <col min="29" max="29" width="9.83203125" style="5" bestFit="1" customWidth="1"/>
    <col min="30" max="35" width="12.83203125" style="5" hidden="1" customWidth="1" outlineLevel="1"/>
    <col min="36" max="36" width="12.83203125" style="5" bestFit="1" customWidth="1" collapsed="1"/>
    <col min="37" max="41" width="14.33203125" style="5" bestFit="1" customWidth="1"/>
    <col min="42" max="42" width="3.83203125" style="5" customWidth="1"/>
    <col min="43" max="43" width="12.33203125" style="5" bestFit="1" customWidth="1"/>
    <col min="44" max="45" width="12.1640625" style="5" bestFit="1" customWidth="1"/>
    <col min="46" max="46" width="10.5" style="5" bestFit="1" customWidth="1"/>
    <col min="47" max="48" width="12.1640625" style="5" bestFit="1" customWidth="1"/>
    <col min="49" max="54" width="8.83203125" style="5" customWidth="1"/>
    <col min="55" max="16384" width="8.83203125" style="5" hidden="1"/>
  </cols>
  <sheetData>
    <row r="1" spans="1:54" ht="82.75" customHeight="1">
      <c r="A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ht="20" customHeight="1">
      <c r="A2" s="3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ht="30" customHeight="1">
      <c r="A3" s="3"/>
      <c r="B3" s="93" t="s">
        <v>21</v>
      </c>
      <c r="C3" s="91"/>
      <c r="D3" s="91"/>
      <c r="E3" s="91"/>
      <c r="F3" s="91"/>
      <c r="G3" s="91"/>
      <c r="H3" s="91"/>
      <c r="I3" s="91"/>
      <c r="J3" s="91"/>
      <c r="K3" s="9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4" ht="10" customHeight="1" thickBot="1">
      <c r="A4" s="3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54" s="10" customFormat="1" ht="26">
      <c r="A5" s="9"/>
      <c r="B5" s="40"/>
      <c r="C5" s="150" t="s">
        <v>9</v>
      </c>
      <c r="D5" s="151"/>
      <c r="E5" s="150" t="s">
        <v>10</v>
      </c>
      <c r="F5" s="151"/>
      <c r="G5" s="150" t="s">
        <v>11</v>
      </c>
      <c r="H5" s="154"/>
      <c r="I5" s="153" t="s">
        <v>1</v>
      </c>
      <c r="J5" s="152"/>
      <c r="K5" s="154"/>
      <c r="L5" s="150" t="s">
        <v>12</v>
      </c>
      <c r="M5" s="151"/>
      <c r="N5" s="150" t="s">
        <v>13</v>
      </c>
      <c r="O5" s="151"/>
      <c r="P5" s="150" t="s">
        <v>14</v>
      </c>
      <c r="Q5" s="151"/>
      <c r="R5" s="153" t="s">
        <v>2</v>
      </c>
      <c r="S5" s="152"/>
      <c r="T5" s="154"/>
      <c r="U5" s="150" t="s">
        <v>15</v>
      </c>
      <c r="V5" s="151"/>
      <c r="W5" s="150" t="s">
        <v>16</v>
      </c>
      <c r="X5" s="151"/>
      <c r="Y5" s="150" t="s">
        <v>17</v>
      </c>
      <c r="Z5" s="152"/>
      <c r="AA5" s="153" t="s">
        <v>3</v>
      </c>
      <c r="AB5" s="152"/>
      <c r="AC5" s="154"/>
      <c r="AD5" s="150" t="s">
        <v>18</v>
      </c>
      <c r="AE5" s="151"/>
      <c r="AF5" s="150" t="s">
        <v>19</v>
      </c>
      <c r="AG5" s="151"/>
      <c r="AH5" s="150" t="s">
        <v>20</v>
      </c>
      <c r="AI5" s="152"/>
      <c r="AJ5" s="153" t="s">
        <v>4</v>
      </c>
      <c r="AK5" s="152"/>
      <c r="AL5" s="154"/>
      <c r="AM5" s="147" t="s">
        <v>54</v>
      </c>
      <c r="AN5" s="148"/>
      <c r="AO5" s="149"/>
      <c r="AP5" s="9"/>
      <c r="AW5" s="9"/>
      <c r="AX5" s="9"/>
      <c r="AY5" s="9"/>
      <c r="AZ5" s="9"/>
      <c r="BA5" s="9"/>
      <c r="BB5" s="9"/>
    </row>
    <row r="6" spans="1:54" s="12" customFormat="1" ht="22" customHeight="1">
      <c r="A6" s="11"/>
      <c r="B6" s="17"/>
      <c r="C6" s="23" t="s">
        <v>5</v>
      </c>
      <c r="D6" s="24" t="s">
        <v>6</v>
      </c>
      <c r="E6" s="23" t="s">
        <v>5</v>
      </c>
      <c r="F6" s="24" t="s">
        <v>6</v>
      </c>
      <c r="G6" s="23" t="s">
        <v>5</v>
      </c>
      <c r="H6" s="24" t="s">
        <v>6</v>
      </c>
      <c r="I6" s="25" t="s">
        <v>5</v>
      </c>
      <c r="J6" s="26" t="s">
        <v>6</v>
      </c>
      <c r="K6" s="27" t="s">
        <v>53</v>
      </c>
      <c r="L6" s="23" t="s">
        <v>5</v>
      </c>
      <c r="M6" s="24" t="s">
        <v>6</v>
      </c>
      <c r="N6" s="23" t="s">
        <v>5</v>
      </c>
      <c r="O6" s="24" t="s">
        <v>6</v>
      </c>
      <c r="P6" s="23" t="s">
        <v>5</v>
      </c>
      <c r="Q6" s="24" t="s">
        <v>6</v>
      </c>
      <c r="R6" s="25" t="s">
        <v>5</v>
      </c>
      <c r="S6" s="26" t="s">
        <v>6</v>
      </c>
      <c r="T6" s="27" t="s">
        <v>53</v>
      </c>
      <c r="U6" s="23" t="s">
        <v>5</v>
      </c>
      <c r="V6" s="24" t="s">
        <v>6</v>
      </c>
      <c r="W6" s="23" t="s">
        <v>5</v>
      </c>
      <c r="X6" s="24" t="s">
        <v>6</v>
      </c>
      <c r="Y6" s="23" t="s">
        <v>5</v>
      </c>
      <c r="Z6" s="26" t="s">
        <v>6</v>
      </c>
      <c r="AA6" s="25" t="s">
        <v>5</v>
      </c>
      <c r="AB6" s="26" t="s">
        <v>6</v>
      </c>
      <c r="AC6" s="27" t="s">
        <v>53</v>
      </c>
      <c r="AD6" s="23" t="s">
        <v>5</v>
      </c>
      <c r="AE6" s="24" t="s">
        <v>6</v>
      </c>
      <c r="AF6" s="23" t="s">
        <v>5</v>
      </c>
      <c r="AG6" s="24" t="s">
        <v>6</v>
      </c>
      <c r="AH6" s="23" t="s">
        <v>5</v>
      </c>
      <c r="AI6" s="26" t="s">
        <v>6</v>
      </c>
      <c r="AJ6" s="25" t="s">
        <v>5</v>
      </c>
      <c r="AK6" s="26" t="s">
        <v>6</v>
      </c>
      <c r="AL6" s="27" t="s">
        <v>53</v>
      </c>
      <c r="AM6" s="26" t="s">
        <v>5</v>
      </c>
      <c r="AN6" s="26" t="s">
        <v>6</v>
      </c>
      <c r="AO6" s="27" t="s">
        <v>53</v>
      </c>
      <c r="AP6" s="11"/>
      <c r="AW6" s="11"/>
      <c r="AX6" s="11"/>
      <c r="AY6" s="11"/>
      <c r="AZ6" s="11"/>
      <c r="BA6" s="11"/>
      <c r="BB6" s="11"/>
    </row>
    <row r="7" spans="1:54" s="13" customFormat="1" ht="22" customHeight="1">
      <c r="A7" s="3"/>
      <c r="B7" s="120" t="s">
        <v>8</v>
      </c>
      <c r="C7" s="127">
        <f>'Product Marketing Budget'!C23</f>
        <v>1200</v>
      </c>
      <c r="D7" s="126">
        <f>'Product Marketing Budget'!D23</f>
        <v>945</v>
      </c>
      <c r="E7" s="127">
        <f>'Product Marketing Budget'!E23</f>
        <v>1200</v>
      </c>
      <c r="F7" s="126">
        <f>'Product Marketing Budget'!F23</f>
        <v>1250</v>
      </c>
      <c r="G7" s="127">
        <f>'Product Marketing Budget'!G23</f>
        <v>1200</v>
      </c>
      <c r="H7" s="126">
        <f>'Product Marketing Budget'!H23</f>
        <v>1140</v>
      </c>
      <c r="I7" s="125">
        <f t="shared" ref="I7:J8" si="0">SUM(C7+E7+G7)</f>
        <v>3600</v>
      </c>
      <c r="J7" s="129">
        <f t="shared" si="0"/>
        <v>3335</v>
      </c>
      <c r="K7" s="128">
        <f t="shared" ref="K7:K8" si="1">I7-J7</f>
        <v>265</v>
      </c>
      <c r="L7" s="127">
        <f>'Product Marketing Budget'!L23</f>
        <v>0</v>
      </c>
      <c r="M7" s="126">
        <f>'Product Marketing Budget'!M23</f>
        <v>0</v>
      </c>
      <c r="N7" s="127">
        <f>'Product Marketing Budget'!N23</f>
        <v>0</v>
      </c>
      <c r="O7" s="126">
        <f>'Product Marketing Budget'!O23</f>
        <v>0</v>
      </c>
      <c r="P7" s="127">
        <f>'Product Marketing Budget'!P23</f>
        <v>0</v>
      </c>
      <c r="Q7" s="126">
        <f>'Product Marketing Budget'!Q23</f>
        <v>0</v>
      </c>
      <c r="R7" s="125">
        <f t="shared" ref="R7:S8" si="2">SUM(L7+N7+P7)</f>
        <v>0</v>
      </c>
      <c r="S7" s="129">
        <f t="shared" si="2"/>
        <v>0</v>
      </c>
      <c r="T7" s="128">
        <f t="shared" ref="T7:T8" si="3">R7-S7</f>
        <v>0</v>
      </c>
      <c r="U7" s="127">
        <f>'Product Marketing Budget'!U23</f>
        <v>0</v>
      </c>
      <c r="V7" s="126">
        <f>'Product Marketing Budget'!V23</f>
        <v>0</v>
      </c>
      <c r="W7" s="127">
        <f>'Product Marketing Budget'!W23</f>
        <v>0</v>
      </c>
      <c r="X7" s="126">
        <f>'Product Marketing Budget'!X23</f>
        <v>0</v>
      </c>
      <c r="Y7" s="127">
        <f>'Product Marketing Budget'!Y23</f>
        <v>0</v>
      </c>
      <c r="Z7" s="126">
        <f>'Product Marketing Budget'!Z23</f>
        <v>0</v>
      </c>
      <c r="AA7" s="125">
        <f t="shared" ref="AA7:AB8" si="4">SUM(U7+W7+Y7)</f>
        <v>0</v>
      </c>
      <c r="AB7" s="129">
        <f t="shared" si="4"/>
        <v>0</v>
      </c>
      <c r="AC7" s="128">
        <f t="shared" ref="AC7:AC8" si="5">AA7-AB7</f>
        <v>0</v>
      </c>
      <c r="AD7" s="127">
        <f>'Product Marketing Budget'!AD23</f>
        <v>0</v>
      </c>
      <c r="AE7" s="126">
        <f>'Product Marketing Budget'!AE23</f>
        <v>0</v>
      </c>
      <c r="AF7" s="127">
        <f>'Product Marketing Budget'!AF23</f>
        <v>0</v>
      </c>
      <c r="AG7" s="126">
        <f>'Product Marketing Budget'!AG23</f>
        <v>0</v>
      </c>
      <c r="AH7" s="127">
        <f>'Product Marketing Budget'!AH23</f>
        <v>0</v>
      </c>
      <c r="AI7" s="126">
        <f>'Product Marketing Budget'!AI23</f>
        <v>0</v>
      </c>
      <c r="AJ7" s="125">
        <f t="shared" ref="AJ7:AK8" si="6">SUM(AD7+AF7+AH7)</f>
        <v>0</v>
      </c>
      <c r="AK7" s="129">
        <f t="shared" si="6"/>
        <v>0</v>
      </c>
      <c r="AL7" s="128">
        <f t="shared" ref="AL7:AL8" si="7">AJ7-AK7</f>
        <v>0</v>
      </c>
      <c r="AM7" s="129">
        <f>SUM(I7+R7+AA7+AJ7)</f>
        <v>3600</v>
      </c>
      <c r="AN7" s="129">
        <f t="shared" ref="AM7:AN8" si="8">SUM(J7+S7+AB7+AK7)</f>
        <v>3335</v>
      </c>
      <c r="AO7" s="128">
        <f t="shared" ref="AO7:AO8" si="9">AM7-AN7</f>
        <v>265</v>
      </c>
      <c r="AP7" s="3"/>
      <c r="AW7" s="3"/>
      <c r="AX7" s="3"/>
      <c r="AY7" s="3"/>
      <c r="AZ7" s="3"/>
      <c r="BA7" s="3"/>
      <c r="BB7" s="3"/>
    </row>
    <row r="8" spans="1:54" s="12" customFormat="1" ht="22" customHeight="1">
      <c r="A8" s="11"/>
      <c r="B8" s="120" t="s">
        <v>7</v>
      </c>
      <c r="C8" s="127">
        <f>'Paid Advertising Budget'!C26</f>
        <v>1100</v>
      </c>
      <c r="D8" s="126">
        <f>'Paid Advertising Budget'!D26</f>
        <v>1080</v>
      </c>
      <c r="E8" s="127">
        <f>'Paid Advertising Budget'!E26</f>
        <v>1100</v>
      </c>
      <c r="F8" s="126">
        <f>'Paid Advertising Budget'!F26</f>
        <v>1050</v>
      </c>
      <c r="G8" s="127">
        <f>'Paid Advertising Budget'!G26</f>
        <v>1100</v>
      </c>
      <c r="H8" s="126">
        <f>'Paid Advertising Budget'!H26</f>
        <v>1090</v>
      </c>
      <c r="I8" s="125">
        <f t="shared" si="0"/>
        <v>3300</v>
      </c>
      <c r="J8" s="129">
        <f t="shared" si="0"/>
        <v>3220</v>
      </c>
      <c r="K8" s="128">
        <f t="shared" si="1"/>
        <v>80</v>
      </c>
      <c r="L8" s="127">
        <f>'Paid Advertising Budget'!L26</f>
        <v>1100</v>
      </c>
      <c r="M8" s="126">
        <f>'Paid Advertising Budget'!M26</f>
        <v>1080</v>
      </c>
      <c r="N8" s="127">
        <f>'Paid Advertising Budget'!N26</f>
        <v>1100</v>
      </c>
      <c r="O8" s="126">
        <f>'Paid Advertising Budget'!O26</f>
        <v>1050</v>
      </c>
      <c r="P8" s="127">
        <f>'Paid Advertising Budget'!P26</f>
        <v>1100</v>
      </c>
      <c r="Q8" s="126">
        <f>'Paid Advertising Budget'!Q26</f>
        <v>1090</v>
      </c>
      <c r="R8" s="125">
        <f t="shared" si="2"/>
        <v>3300</v>
      </c>
      <c r="S8" s="129">
        <f t="shared" si="2"/>
        <v>3220</v>
      </c>
      <c r="T8" s="128">
        <f t="shared" si="3"/>
        <v>80</v>
      </c>
      <c r="U8" s="127">
        <f>'Paid Advertising Budget'!U26</f>
        <v>1100</v>
      </c>
      <c r="V8" s="126">
        <f>'Paid Advertising Budget'!V26</f>
        <v>1080</v>
      </c>
      <c r="W8" s="127">
        <f>'Paid Advertising Budget'!W26</f>
        <v>1100</v>
      </c>
      <c r="X8" s="126">
        <f>'Paid Advertising Budget'!X26</f>
        <v>1050</v>
      </c>
      <c r="Y8" s="127">
        <f>'Paid Advertising Budget'!Y26</f>
        <v>1100</v>
      </c>
      <c r="Z8" s="126">
        <f>'Paid Advertising Budget'!Z26</f>
        <v>1090</v>
      </c>
      <c r="AA8" s="125">
        <f t="shared" si="4"/>
        <v>3300</v>
      </c>
      <c r="AB8" s="129">
        <f t="shared" si="4"/>
        <v>3220</v>
      </c>
      <c r="AC8" s="128">
        <f t="shared" si="5"/>
        <v>80</v>
      </c>
      <c r="AD8" s="127">
        <f>'Paid Advertising Budget'!AD26</f>
        <v>1100</v>
      </c>
      <c r="AE8" s="126">
        <f>'Paid Advertising Budget'!AE26</f>
        <v>1080</v>
      </c>
      <c r="AF8" s="127">
        <f>'Paid Advertising Budget'!AF26</f>
        <v>1100</v>
      </c>
      <c r="AG8" s="126">
        <f>'Paid Advertising Budget'!AG26</f>
        <v>1050</v>
      </c>
      <c r="AH8" s="127">
        <f>'Paid Advertising Budget'!AH26</f>
        <v>1100</v>
      </c>
      <c r="AI8" s="126">
        <f>'Paid Advertising Budget'!AI26</f>
        <v>1090</v>
      </c>
      <c r="AJ8" s="125">
        <f t="shared" si="6"/>
        <v>3300</v>
      </c>
      <c r="AK8" s="129">
        <f t="shared" si="6"/>
        <v>3220</v>
      </c>
      <c r="AL8" s="128">
        <f t="shared" si="7"/>
        <v>80</v>
      </c>
      <c r="AM8" s="129">
        <f t="shared" si="8"/>
        <v>13200</v>
      </c>
      <c r="AN8" s="129">
        <f t="shared" si="8"/>
        <v>12880</v>
      </c>
      <c r="AO8" s="128">
        <f t="shared" si="9"/>
        <v>320</v>
      </c>
      <c r="AP8" s="11"/>
      <c r="AW8" s="11"/>
      <c r="AX8" s="11"/>
      <c r="AY8" s="11"/>
      <c r="AZ8" s="11"/>
      <c r="BA8" s="11"/>
      <c r="BB8" s="11"/>
    </row>
    <row r="9" spans="1:54" s="12" customFormat="1" ht="22" customHeight="1" thickBot="1">
      <c r="A9" s="11"/>
      <c r="B9" s="95" t="s">
        <v>0</v>
      </c>
      <c r="C9" s="31">
        <f t="shared" ref="C9:AO9" si="10">SUM(C7:C8)</f>
        <v>2300</v>
      </c>
      <c r="D9" s="32">
        <f t="shared" si="10"/>
        <v>2025</v>
      </c>
      <c r="E9" s="31">
        <f t="shared" si="10"/>
        <v>2300</v>
      </c>
      <c r="F9" s="32">
        <f t="shared" si="10"/>
        <v>2300</v>
      </c>
      <c r="G9" s="31">
        <f t="shared" si="10"/>
        <v>2300</v>
      </c>
      <c r="H9" s="33">
        <f>SUM(H7:H8)</f>
        <v>2230</v>
      </c>
      <c r="I9" s="31">
        <f t="shared" si="10"/>
        <v>6900</v>
      </c>
      <c r="J9" s="31">
        <f t="shared" si="10"/>
        <v>6555</v>
      </c>
      <c r="K9" s="33">
        <f t="shared" si="10"/>
        <v>345</v>
      </c>
      <c r="L9" s="31">
        <f t="shared" si="10"/>
        <v>1100</v>
      </c>
      <c r="M9" s="32">
        <f t="shared" si="10"/>
        <v>1080</v>
      </c>
      <c r="N9" s="31">
        <f t="shared" si="10"/>
        <v>1100</v>
      </c>
      <c r="O9" s="32">
        <f t="shared" si="10"/>
        <v>1050</v>
      </c>
      <c r="P9" s="31">
        <f t="shared" si="10"/>
        <v>1100</v>
      </c>
      <c r="Q9" s="33">
        <f t="shared" si="10"/>
        <v>1090</v>
      </c>
      <c r="R9" s="31">
        <f t="shared" si="10"/>
        <v>3300</v>
      </c>
      <c r="S9" s="31">
        <f t="shared" si="10"/>
        <v>3220</v>
      </c>
      <c r="T9" s="33">
        <f t="shared" si="10"/>
        <v>80</v>
      </c>
      <c r="U9" s="31">
        <f t="shared" si="10"/>
        <v>1100</v>
      </c>
      <c r="V9" s="32">
        <f t="shared" si="10"/>
        <v>1080</v>
      </c>
      <c r="W9" s="31">
        <f t="shared" si="10"/>
        <v>1100</v>
      </c>
      <c r="X9" s="32">
        <f t="shared" si="10"/>
        <v>1050</v>
      </c>
      <c r="Y9" s="31">
        <f t="shared" si="10"/>
        <v>1100</v>
      </c>
      <c r="Z9" s="33">
        <f t="shared" si="10"/>
        <v>1090</v>
      </c>
      <c r="AA9" s="31">
        <f t="shared" si="10"/>
        <v>3300</v>
      </c>
      <c r="AB9" s="31">
        <f t="shared" si="10"/>
        <v>3220</v>
      </c>
      <c r="AC9" s="33">
        <f t="shared" si="10"/>
        <v>80</v>
      </c>
      <c r="AD9" s="31">
        <f t="shared" si="10"/>
        <v>1100</v>
      </c>
      <c r="AE9" s="32">
        <f t="shared" si="10"/>
        <v>1080</v>
      </c>
      <c r="AF9" s="31">
        <f t="shared" si="10"/>
        <v>1100</v>
      </c>
      <c r="AG9" s="32">
        <f t="shared" si="10"/>
        <v>1050</v>
      </c>
      <c r="AH9" s="31">
        <f t="shared" si="10"/>
        <v>1100</v>
      </c>
      <c r="AI9" s="33">
        <f t="shared" si="10"/>
        <v>1090</v>
      </c>
      <c r="AJ9" s="31">
        <f t="shared" si="10"/>
        <v>3300</v>
      </c>
      <c r="AK9" s="31">
        <f t="shared" si="10"/>
        <v>3220</v>
      </c>
      <c r="AL9" s="33">
        <f t="shared" si="10"/>
        <v>80</v>
      </c>
      <c r="AM9" s="31">
        <f t="shared" si="10"/>
        <v>16800</v>
      </c>
      <c r="AN9" s="31">
        <f t="shared" si="10"/>
        <v>16215</v>
      </c>
      <c r="AO9" s="33">
        <f t="shared" si="10"/>
        <v>585</v>
      </c>
      <c r="AP9" s="11"/>
      <c r="AW9" s="11"/>
      <c r="AX9" s="11"/>
      <c r="AY9" s="11"/>
      <c r="AZ9" s="11"/>
      <c r="BA9" s="11"/>
      <c r="BB9" s="11"/>
    </row>
    <row r="10" spans="1:54" ht="16" thickBot="1">
      <c r="A10" s="3"/>
      <c r="B10" s="1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3"/>
      <c r="AP10" s="3"/>
      <c r="AW10" s="3"/>
      <c r="AX10" s="3"/>
      <c r="AY10" s="3"/>
      <c r="AZ10" s="3"/>
      <c r="BA10" s="3"/>
      <c r="BB10" s="3"/>
    </row>
    <row r="11" spans="1:54" ht="19">
      <c r="A11" s="3"/>
      <c r="B11" s="14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45"/>
      <c r="AK11" s="19" t="s">
        <v>5</v>
      </c>
      <c r="AL11" s="19" t="s">
        <v>6</v>
      </c>
      <c r="AM11" s="20" t="s">
        <v>53</v>
      </c>
      <c r="AN11" s="21" t="s">
        <v>5</v>
      </c>
      <c r="AO11" s="22" t="s">
        <v>56</v>
      </c>
      <c r="AP11" s="3"/>
      <c r="AW11" s="3"/>
      <c r="AX11" s="3"/>
      <c r="AY11" s="3"/>
      <c r="AZ11" s="3"/>
      <c r="BA11" s="3"/>
      <c r="BB11" s="3"/>
    </row>
    <row r="12" spans="1:54" ht="21.5" customHeight="1">
      <c r="A12" s="3"/>
      <c r="B12" s="14"/>
      <c r="C12" s="15"/>
      <c r="D12" s="8"/>
      <c r="E12" s="8"/>
      <c r="F12" s="8"/>
      <c r="G12" s="1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4" t="s">
        <v>9</v>
      </c>
      <c r="AK12" s="29">
        <f>C9</f>
        <v>2300</v>
      </c>
      <c r="AL12" s="29">
        <f>D9</f>
        <v>2025</v>
      </c>
      <c r="AM12" s="30">
        <f>AK12-AL12</f>
        <v>275</v>
      </c>
      <c r="AN12" s="28">
        <f>AK12</f>
        <v>2300</v>
      </c>
      <c r="AO12" s="30">
        <f>AL12</f>
        <v>2025</v>
      </c>
      <c r="AP12" s="3"/>
      <c r="AW12" s="3"/>
      <c r="AX12" s="3"/>
      <c r="AY12" s="3"/>
      <c r="AZ12" s="3"/>
      <c r="BA12" s="3"/>
      <c r="BB12" s="3"/>
    </row>
    <row r="13" spans="1:54" ht="21.5" customHeight="1">
      <c r="A13" s="3"/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5" t="s">
        <v>10</v>
      </c>
      <c r="AK13" s="36">
        <f>E9</f>
        <v>2300</v>
      </c>
      <c r="AL13" s="36">
        <f>F9</f>
        <v>2300</v>
      </c>
      <c r="AM13" s="37">
        <f t="shared" ref="AM13:AM23" si="11">AK13-AL13</f>
        <v>0</v>
      </c>
      <c r="AN13" s="38">
        <f>SUM(AK12:AK13)</f>
        <v>4600</v>
      </c>
      <c r="AO13" s="37">
        <f>SUM(AL12:AL13)</f>
        <v>4325</v>
      </c>
      <c r="AP13" s="3"/>
      <c r="AW13" s="3"/>
      <c r="AX13" s="3"/>
      <c r="AY13" s="3"/>
      <c r="AZ13" s="3"/>
      <c r="BA13" s="3"/>
      <c r="BB13" s="3"/>
    </row>
    <row r="14" spans="1:54" ht="21.5" customHeight="1">
      <c r="A14" s="3"/>
      <c r="B14" s="1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4" t="s">
        <v>11</v>
      </c>
      <c r="AK14" s="29">
        <f>G9</f>
        <v>2300</v>
      </c>
      <c r="AL14" s="29">
        <f>H9</f>
        <v>2230</v>
      </c>
      <c r="AM14" s="30">
        <f t="shared" si="11"/>
        <v>70</v>
      </c>
      <c r="AN14" s="28">
        <f>SUM(AK12:AK14)</f>
        <v>6900</v>
      </c>
      <c r="AO14" s="30">
        <f>SUM(AL12:AL14)</f>
        <v>6555</v>
      </c>
      <c r="AP14" s="3"/>
      <c r="AW14" s="3"/>
      <c r="AX14" s="3"/>
      <c r="AY14" s="3"/>
      <c r="AZ14" s="3"/>
      <c r="BA14" s="3"/>
      <c r="BB14" s="3"/>
    </row>
    <row r="15" spans="1:54" ht="21.5" customHeight="1">
      <c r="A15" s="3"/>
      <c r="B15" s="1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5" t="s">
        <v>12</v>
      </c>
      <c r="AK15" s="36">
        <f>L9</f>
        <v>1100</v>
      </c>
      <c r="AL15" s="36">
        <f>M9</f>
        <v>1080</v>
      </c>
      <c r="AM15" s="37">
        <f t="shared" si="11"/>
        <v>20</v>
      </c>
      <c r="AN15" s="38">
        <f>SUM(AK12:AK15)</f>
        <v>8000</v>
      </c>
      <c r="AO15" s="37">
        <f>SUM(AL12:AL15)</f>
        <v>7635</v>
      </c>
      <c r="AP15" s="3"/>
      <c r="AW15" s="3"/>
      <c r="AX15" s="3"/>
      <c r="AY15" s="3"/>
      <c r="AZ15" s="3"/>
      <c r="BA15" s="3"/>
      <c r="BB15" s="3"/>
    </row>
    <row r="16" spans="1:54" ht="21.5" customHeight="1">
      <c r="A16" s="3"/>
      <c r="B16" s="1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4" t="s">
        <v>13</v>
      </c>
      <c r="AK16" s="29">
        <f>N9+AK15</f>
        <v>2200</v>
      </c>
      <c r="AL16" s="29">
        <f>O9</f>
        <v>1050</v>
      </c>
      <c r="AM16" s="30">
        <f t="shared" si="11"/>
        <v>1150</v>
      </c>
      <c r="AN16" s="28">
        <f>SUM(AK12:AK16)</f>
        <v>10200</v>
      </c>
      <c r="AO16" s="30">
        <f>SUM(AL12:AL16)</f>
        <v>8685</v>
      </c>
      <c r="AP16" s="3"/>
      <c r="AW16" s="3"/>
      <c r="AX16" s="3"/>
      <c r="AY16" s="3"/>
      <c r="AZ16" s="3"/>
      <c r="BA16" s="3"/>
      <c r="BB16" s="3"/>
    </row>
    <row r="17" spans="1:54" ht="21.5" customHeight="1">
      <c r="A17" s="3"/>
      <c r="B17" s="1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5" t="s">
        <v>14</v>
      </c>
      <c r="AK17" s="36">
        <f>P9</f>
        <v>1100</v>
      </c>
      <c r="AL17" s="36">
        <f>Q9</f>
        <v>1090</v>
      </c>
      <c r="AM17" s="37">
        <f t="shared" si="11"/>
        <v>10</v>
      </c>
      <c r="AN17" s="38">
        <f>SUM(AK12:AK17)</f>
        <v>11300</v>
      </c>
      <c r="AO17" s="37">
        <f>SUM(AL12:AL17)</f>
        <v>9775</v>
      </c>
      <c r="AP17" s="3"/>
      <c r="AW17" s="3"/>
      <c r="AX17" s="3"/>
      <c r="AY17" s="3"/>
      <c r="AZ17" s="3"/>
      <c r="BA17" s="3"/>
      <c r="BB17" s="3"/>
    </row>
    <row r="18" spans="1:54" ht="21.5" customHeight="1">
      <c r="A18" s="3"/>
      <c r="B18" s="1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4" t="s">
        <v>15</v>
      </c>
      <c r="AK18" s="29">
        <f>U9</f>
        <v>1100</v>
      </c>
      <c r="AL18" s="29">
        <f>V9</f>
        <v>1080</v>
      </c>
      <c r="AM18" s="30">
        <f t="shared" si="11"/>
        <v>20</v>
      </c>
      <c r="AN18" s="28">
        <f>SUM(AK12:AK18)</f>
        <v>12400</v>
      </c>
      <c r="AO18" s="30">
        <f>SUM(AL12:AL18)</f>
        <v>10855</v>
      </c>
      <c r="AP18" s="3"/>
      <c r="AW18" s="3"/>
      <c r="AX18" s="3"/>
      <c r="AY18" s="3"/>
      <c r="AZ18" s="3"/>
      <c r="BA18" s="3"/>
      <c r="BB18" s="3"/>
    </row>
    <row r="19" spans="1:54" ht="21.5" customHeight="1">
      <c r="A19" s="3"/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5" t="s">
        <v>16</v>
      </c>
      <c r="AK19" s="36">
        <f>W9</f>
        <v>1100</v>
      </c>
      <c r="AL19" s="36">
        <f>X9</f>
        <v>1050</v>
      </c>
      <c r="AM19" s="37">
        <f t="shared" si="11"/>
        <v>50</v>
      </c>
      <c r="AN19" s="38">
        <f>SUM(AK12:AK19)</f>
        <v>13500</v>
      </c>
      <c r="AO19" s="37">
        <f>SUM(AL12:AL19)</f>
        <v>11905</v>
      </c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spans="1:54" ht="21.5" customHeight="1">
      <c r="A20" s="3"/>
      <c r="B20" s="1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4" t="s">
        <v>17</v>
      </c>
      <c r="AK20" s="29">
        <f>Y9</f>
        <v>1100</v>
      </c>
      <c r="AL20" s="29">
        <f>Z9</f>
        <v>1090</v>
      </c>
      <c r="AM20" s="30">
        <f t="shared" si="11"/>
        <v>10</v>
      </c>
      <c r="AN20" s="28">
        <f>SUM(AK12:AK20)</f>
        <v>14600</v>
      </c>
      <c r="AO20" s="30">
        <f>SUM(AL12:AL20)</f>
        <v>12995</v>
      </c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1:54" ht="21.5" customHeight="1">
      <c r="A21" s="3"/>
      <c r="B21" s="1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5" t="s">
        <v>18</v>
      </c>
      <c r="AK21" s="36">
        <f>AD9</f>
        <v>1100</v>
      </c>
      <c r="AL21" s="36">
        <f>AE9</f>
        <v>1080</v>
      </c>
      <c r="AM21" s="37">
        <f t="shared" si="11"/>
        <v>20</v>
      </c>
      <c r="AN21" s="38">
        <f>SUM(AK12:AK21)</f>
        <v>15700</v>
      </c>
      <c r="AO21" s="37">
        <f>SUM(AL12:AL21)</f>
        <v>14075</v>
      </c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spans="1:54" ht="21.5" customHeight="1">
      <c r="A22" s="3"/>
      <c r="B22" s="1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4" t="s">
        <v>19</v>
      </c>
      <c r="AK22" s="29">
        <f>AF9</f>
        <v>1100</v>
      </c>
      <c r="AL22" s="29">
        <f>AG9</f>
        <v>1050</v>
      </c>
      <c r="AM22" s="30">
        <f t="shared" si="11"/>
        <v>50</v>
      </c>
      <c r="AN22" s="28">
        <f>SUM(AK12:AK22)</f>
        <v>16800</v>
      </c>
      <c r="AO22" s="30">
        <f>SUM(AL12:AL22)</f>
        <v>15125</v>
      </c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spans="1:54" ht="21.5" customHeight="1">
      <c r="A23" s="3"/>
      <c r="B23" s="1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5" t="s">
        <v>20</v>
      </c>
      <c r="AK23" s="36">
        <f>AI9</f>
        <v>1090</v>
      </c>
      <c r="AL23" s="36">
        <f>AI9</f>
        <v>1090</v>
      </c>
      <c r="AM23" s="37">
        <f t="shared" si="11"/>
        <v>0</v>
      </c>
      <c r="AN23" s="38">
        <f>SUM(AK12:AK23)</f>
        <v>17890</v>
      </c>
      <c r="AO23" s="37">
        <f>SUM(AL12:AL23)</f>
        <v>16215</v>
      </c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spans="1:54" ht="21.5" customHeight="1" thickBot="1">
      <c r="A24" s="3"/>
      <c r="B24" s="1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44" t="s">
        <v>0</v>
      </c>
      <c r="AK24" s="31">
        <f>SUM(AK12:AK23)</f>
        <v>17890</v>
      </c>
      <c r="AL24" s="31">
        <f>SUM(AL12:AL23)</f>
        <v>16215</v>
      </c>
      <c r="AM24" s="33">
        <f>SUM(AM12:AM23)</f>
        <v>1675</v>
      </c>
      <c r="AN24" s="39">
        <f>AN23</f>
        <v>17890</v>
      </c>
      <c r="AO24" s="33">
        <f>AO23</f>
        <v>16215</v>
      </c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1:54">
      <c r="A25" s="3"/>
      <c r="B25" s="1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spans="1:54">
      <c r="A26" s="3"/>
      <c r="B26" s="1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1:54">
      <c r="A27" s="3"/>
      <c r="B27" s="1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spans="1:54">
      <c r="A28" s="3"/>
      <c r="B28" s="1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spans="1:54">
      <c r="A29" s="3"/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4">
      <c r="A30" s="3"/>
      <c r="B30" s="1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spans="1:54">
      <c r="A31" s="3"/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spans="1:54">
      <c r="A32" s="3"/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spans="1:54">
      <c r="A33" s="3"/>
      <c r="B33" s="1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spans="1:54">
      <c r="A34" s="3"/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</sheetData>
  <mergeCells count="17">
    <mergeCell ref="C5:D5"/>
    <mergeCell ref="E5:F5"/>
    <mergeCell ref="G5:H5"/>
    <mergeCell ref="L5:M5"/>
    <mergeCell ref="N5:O5"/>
    <mergeCell ref="P5:Q5"/>
    <mergeCell ref="I5:K5"/>
    <mergeCell ref="R5:T5"/>
    <mergeCell ref="AA5:AC5"/>
    <mergeCell ref="AJ5:AL5"/>
    <mergeCell ref="AM5:AO5"/>
    <mergeCell ref="U5:V5"/>
    <mergeCell ref="W5:X5"/>
    <mergeCell ref="Y5:Z5"/>
    <mergeCell ref="AD5:AE5"/>
    <mergeCell ref="AF5:AG5"/>
    <mergeCell ref="AH5:AI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CE90C"/>
  </sheetPr>
  <dimension ref="A1:BB52"/>
  <sheetViews>
    <sheetView zoomScale="70" zoomScaleNormal="70" workbookViewId="0">
      <selection activeCell="A15" sqref="A15"/>
    </sheetView>
  </sheetViews>
  <sheetFormatPr baseColWidth="10" defaultColWidth="8.83203125" defaultRowHeight="15" zeroHeight="1" outlineLevelCol="1"/>
  <cols>
    <col min="1" max="1" width="1.6640625" style="5" customWidth="1"/>
    <col min="2" max="2" width="66.5" style="4" bestFit="1" customWidth="1"/>
    <col min="3" max="8" width="13" style="5" hidden="1" customWidth="1" outlineLevel="1"/>
    <col min="9" max="9" width="13" style="5" bestFit="1" customWidth="1" collapsed="1"/>
    <col min="10" max="10" width="13" style="5" bestFit="1" customWidth="1"/>
    <col min="11" max="11" width="10.1640625" style="5" bestFit="1" customWidth="1"/>
    <col min="12" max="17" width="13" style="5" hidden="1" customWidth="1" outlineLevel="1"/>
    <col min="18" max="18" width="13" style="5" bestFit="1" customWidth="1" collapsed="1"/>
    <col min="19" max="19" width="13" style="5" bestFit="1" customWidth="1"/>
    <col min="20" max="20" width="10.1640625" style="5" bestFit="1" customWidth="1"/>
    <col min="21" max="26" width="13" style="5" hidden="1" customWidth="1" outlineLevel="1"/>
    <col min="27" max="27" width="13" style="5" bestFit="1" customWidth="1" collapsed="1"/>
    <col min="28" max="28" width="13" style="5" bestFit="1" customWidth="1"/>
    <col min="29" max="29" width="10.1640625" style="5" bestFit="1" customWidth="1"/>
    <col min="30" max="35" width="13" style="5" hidden="1" customWidth="1" outlineLevel="1"/>
    <col min="36" max="36" width="13" style="5" bestFit="1" customWidth="1" collapsed="1"/>
    <col min="37" max="37" width="13" style="5" bestFit="1" customWidth="1"/>
    <col min="38" max="38" width="10.1640625" style="5" bestFit="1" customWidth="1"/>
    <col min="39" max="40" width="14.5" style="5" bestFit="1" customWidth="1"/>
    <col min="41" max="41" width="10.1640625" style="5" bestFit="1" customWidth="1"/>
    <col min="42" max="42" width="4.1640625" style="5" customWidth="1"/>
    <col min="43" max="43" width="33.83203125" style="3" bestFit="1" customWidth="1"/>
    <col min="44" max="45" width="14.5" style="3" bestFit="1" customWidth="1"/>
    <col min="46" max="46" width="10.1640625" style="3" bestFit="1" customWidth="1"/>
    <col min="47" max="54" width="8.83203125" style="3" customWidth="1"/>
    <col min="55" max="16384" width="8.83203125" style="5"/>
  </cols>
  <sheetData>
    <row r="1" spans="1:54" ht="79.75" customHeight="1">
      <c r="A1" s="3"/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54" ht="20" customHeight="1">
      <c r="A2" s="3"/>
      <c r="B2" s="6"/>
      <c r="C2" s="3"/>
      <c r="D2" s="3"/>
      <c r="E2" s="3"/>
      <c r="F2" s="3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54" ht="30" customHeight="1">
      <c r="A3" s="3"/>
      <c r="B3" s="90" t="s">
        <v>22</v>
      </c>
      <c r="C3" s="90"/>
      <c r="D3" s="91"/>
      <c r="E3" s="91"/>
      <c r="F3" s="91"/>
      <c r="G3" s="91"/>
      <c r="H3" s="91"/>
      <c r="I3" s="91"/>
      <c r="J3" s="9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54" ht="10" customHeight="1" thickBot="1">
      <c r="A4" s="3"/>
      <c r="B4" s="1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54" s="41" customFormat="1" ht="27" thickBot="1">
      <c r="A5" s="9"/>
      <c r="B5" s="46"/>
      <c r="C5" s="155" t="s">
        <v>9</v>
      </c>
      <c r="D5" s="158"/>
      <c r="E5" s="159" t="s">
        <v>10</v>
      </c>
      <c r="F5" s="158"/>
      <c r="G5" s="159" t="s">
        <v>11</v>
      </c>
      <c r="H5" s="157"/>
      <c r="I5" s="155" t="s">
        <v>1</v>
      </c>
      <c r="J5" s="156"/>
      <c r="K5" s="157"/>
      <c r="L5" s="155" t="s">
        <v>12</v>
      </c>
      <c r="M5" s="158"/>
      <c r="N5" s="159" t="s">
        <v>13</v>
      </c>
      <c r="O5" s="158"/>
      <c r="P5" s="159" t="s">
        <v>14</v>
      </c>
      <c r="Q5" s="158"/>
      <c r="R5" s="155" t="s">
        <v>2</v>
      </c>
      <c r="S5" s="156"/>
      <c r="T5" s="157"/>
      <c r="U5" s="155" t="s">
        <v>15</v>
      </c>
      <c r="V5" s="158"/>
      <c r="W5" s="159" t="s">
        <v>16</v>
      </c>
      <c r="X5" s="158"/>
      <c r="Y5" s="159" t="s">
        <v>17</v>
      </c>
      <c r="Z5" s="156"/>
      <c r="AA5" s="155" t="s">
        <v>3</v>
      </c>
      <c r="AB5" s="156"/>
      <c r="AC5" s="157"/>
      <c r="AD5" s="159" t="s">
        <v>18</v>
      </c>
      <c r="AE5" s="158"/>
      <c r="AF5" s="159" t="s">
        <v>19</v>
      </c>
      <c r="AG5" s="158"/>
      <c r="AH5" s="159" t="s">
        <v>20</v>
      </c>
      <c r="AI5" s="156"/>
      <c r="AJ5" s="155" t="s">
        <v>4</v>
      </c>
      <c r="AK5" s="156"/>
      <c r="AL5" s="157"/>
      <c r="AM5" s="160" t="s">
        <v>54</v>
      </c>
      <c r="AN5" s="161"/>
      <c r="AO5" s="162"/>
      <c r="AQ5" s="52" t="s">
        <v>55</v>
      </c>
      <c r="AR5" s="19" t="s">
        <v>5</v>
      </c>
      <c r="AS5" s="19" t="s">
        <v>6</v>
      </c>
      <c r="AT5" s="20" t="s">
        <v>53</v>
      </c>
      <c r="AU5" s="9"/>
      <c r="AV5" s="9"/>
      <c r="AW5" s="9"/>
      <c r="AX5" s="9"/>
      <c r="AY5" s="9"/>
      <c r="AZ5" s="9"/>
      <c r="BA5" s="9"/>
      <c r="BB5" s="9"/>
    </row>
    <row r="6" spans="1:54" s="43" customFormat="1" ht="25" customHeight="1" thickTop="1">
      <c r="A6" s="42"/>
      <c r="B6" s="49"/>
      <c r="C6" s="25" t="s">
        <v>5</v>
      </c>
      <c r="D6" s="24" t="s">
        <v>6</v>
      </c>
      <c r="E6" s="23" t="s">
        <v>5</v>
      </c>
      <c r="F6" s="24" t="s">
        <v>6</v>
      </c>
      <c r="G6" s="23" t="s">
        <v>5</v>
      </c>
      <c r="H6" s="47" t="s">
        <v>6</v>
      </c>
      <c r="I6" s="25" t="s">
        <v>5</v>
      </c>
      <c r="J6" s="26" t="s">
        <v>6</v>
      </c>
      <c r="K6" s="27" t="s">
        <v>53</v>
      </c>
      <c r="L6" s="25" t="s">
        <v>5</v>
      </c>
      <c r="M6" s="24" t="s">
        <v>6</v>
      </c>
      <c r="N6" s="23" t="s">
        <v>5</v>
      </c>
      <c r="O6" s="24" t="s">
        <v>6</v>
      </c>
      <c r="P6" s="23" t="s">
        <v>5</v>
      </c>
      <c r="Q6" s="24" t="s">
        <v>6</v>
      </c>
      <c r="R6" s="25" t="s">
        <v>5</v>
      </c>
      <c r="S6" s="26" t="s">
        <v>6</v>
      </c>
      <c r="T6" s="27" t="s">
        <v>53</v>
      </c>
      <c r="U6" s="25" t="s">
        <v>5</v>
      </c>
      <c r="V6" s="24" t="s">
        <v>6</v>
      </c>
      <c r="W6" s="23" t="s">
        <v>5</v>
      </c>
      <c r="X6" s="24" t="s">
        <v>6</v>
      </c>
      <c r="Y6" s="23" t="s">
        <v>5</v>
      </c>
      <c r="Z6" s="26" t="s">
        <v>6</v>
      </c>
      <c r="AA6" s="25" t="s">
        <v>5</v>
      </c>
      <c r="AB6" s="26" t="s">
        <v>6</v>
      </c>
      <c r="AC6" s="27" t="s">
        <v>53</v>
      </c>
      <c r="AD6" s="23" t="s">
        <v>5</v>
      </c>
      <c r="AE6" s="24" t="s">
        <v>6</v>
      </c>
      <c r="AF6" s="23" t="s">
        <v>5</v>
      </c>
      <c r="AG6" s="24" t="s">
        <v>6</v>
      </c>
      <c r="AH6" s="23" t="s">
        <v>5</v>
      </c>
      <c r="AI6" s="26" t="s">
        <v>6</v>
      </c>
      <c r="AJ6" s="25" t="s">
        <v>5</v>
      </c>
      <c r="AK6" s="26" t="s">
        <v>6</v>
      </c>
      <c r="AL6" s="27" t="s">
        <v>53</v>
      </c>
      <c r="AM6" s="26" t="s">
        <v>5</v>
      </c>
      <c r="AN6" s="26" t="s">
        <v>6</v>
      </c>
      <c r="AO6" s="27" t="s">
        <v>53</v>
      </c>
      <c r="AP6" s="42"/>
      <c r="AQ6" s="97" t="s">
        <v>23</v>
      </c>
      <c r="AR6" s="94">
        <f>SUM(AM8:AM9)</f>
        <v>1200</v>
      </c>
      <c r="AS6" s="94">
        <f>SUM(AN8:AN9)</f>
        <v>1280</v>
      </c>
      <c r="AT6" s="30">
        <f t="shared" ref="AT6:AT11" si="0">AR6-AS6</f>
        <v>-80</v>
      </c>
      <c r="AU6" s="42"/>
      <c r="AV6" s="42"/>
      <c r="AW6" s="42"/>
      <c r="AX6" s="42"/>
      <c r="AY6" s="42"/>
      <c r="AZ6" s="42"/>
      <c r="BA6" s="42"/>
      <c r="BB6" s="42"/>
    </row>
    <row r="7" spans="1:54" ht="18" customHeight="1">
      <c r="A7" s="3"/>
      <c r="B7" s="99" t="s">
        <v>23</v>
      </c>
      <c r="C7" s="130"/>
      <c r="D7" s="124"/>
      <c r="E7" s="123"/>
      <c r="F7" s="124"/>
      <c r="G7" s="123"/>
      <c r="H7" s="131"/>
      <c r="I7" s="104"/>
      <c r="J7" s="105"/>
      <c r="K7" s="106"/>
      <c r="L7" s="130"/>
      <c r="M7" s="124"/>
      <c r="N7" s="123"/>
      <c r="O7" s="124"/>
      <c r="P7" s="123"/>
      <c r="Q7" s="124"/>
      <c r="R7" s="100"/>
      <c r="S7" s="107"/>
      <c r="T7" s="108"/>
      <c r="U7" s="130"/>
      <c r="V7" s="124"/>
      <c r="W7" s="123"/>
      <c r="X7" s="124"/>
      <c r="Y7" s="123"/>
      <c r="Z7" s="143"/>
      <c r="AA7" s="100"/>
      <c r="AB7" s="107"/>
      <c r="AC7" s="103"/>
      <c r="AD7" s="144"/>
      <c r="AE7" s="145"/>
      <c r="AF7" s="144"/>
      <c r="AG7" s="145"/>
      <c r="AH7" s="144"/>
      <c r="AI7" s="146"/>
      <c r="AJ7" s="110"/>
      <c r="AK7" s="109"/>
      <c r="AL7" s="108"/>
      <c r="AM7" s="107"/>
      <c r="AN7" s="111"/>
      <c r="AO7" s="112"/>
      <c r="AQ7" s="98" t="s">
        <v>24</v>
      </c>
      <c r="AR7" s="94">
        <f>SUM(AM11:AM12)</f>
        <v>1200</v>
      </c>
      <c r="AS7" s="94">
        <f>SUM(AN11:AN12)</f>
        <v>1200</v>
      </c>
      <c r="AT7" s="30">
        <f t="shared" si="0"/>
        <v>0</v>
      </c>
    </row>
    <row r="8" spans="1:54" s="12" customFormat="1" ht="18" customHeight="1">
      <c r="A8" s="11"/>
      <c r="B8" s="50" t="s">
        <v>59</v>
      </c>
      <c r="C8" s="132">
        <v>100</v>
      </c>
      <c r="D8" s="133">
        <v>100</v>
      </c>
      <c r="E8" s="134">
        <v>100</v>
      </c>
      <c r="F8" s="133">
        <v>120</v>
      </c>
      <c r="G8" s="134">
        <v>100</v>
      </c>
      <c r="H8" s="135">
        <v>100</v>
      </c>
      <c r="I8" s="28">
        <f>SUM(C8+E8+G8)</f>
        <v>300</v>
      </c>
      <c r="J8" s="29">
        <f>SUM(D8+F8+H8)</f>
        <v>320</v>
      </c>
      <c r="K8" s="30">
        <f>I8-J8</f>
        <v>-20</v>
      </c>
      <c r="L8" s="132">
        <v>100</v>
      </c>
      <c r="M8" s="133">
        <v>100</v>
      </c>
      <c r="N8" s="134">
        <v>100</v>
      </c>
      <c r="O8" s="133">
        <v>120</v>
      </c>
      <c r="P8" s="134">
        <v>100</v>
      </c>
      <c r="Q8" s="135">
        <v>100</v>
      </c>
      <c r="R8" s="28">
        <f>SUM(L8+N8+P8)</f>
        <v>300</v>
      </c>
      <c r="S8" s="29">
        <f>SUM(M8+O8+Q8)</f>
        <v>320</v>
      </c>
      <c r="T8" s="30">
        <f>R8-S8</f>
        <v>-20</v>
      </c>
      <c r="U8" s="132">
        <v>100</v>
      </c>
      <c r="V8" s="133">
        <v>100</v>
      </c>
      <c r="W8" s="134">
        <v>100</v>
      </c>
      <c r="X8" s="133">
        <v>120</v>
      </c>
      <c r="Y8" s="134">
        <v>100</v>
      </c>
      <c r="Z8" s="135">
        <v>100</v>
      </c>
      <c r="AA8" s="28">
        <f>SUM(U8+W8+Y8)</f>
        <v>300</v>
      </c>
      <c r="AB8" s="29">
        <f>SUM(V8+X8+Z8)</f>
        <v>320</v>
      </c>
      <c r="AC8" s="30">
        <f>AA8-AB8</f>
        <v>-20</v>
      </c>
      <c r="AD8" s="132">
        <v>100</v>
      </c>
      <c r="AE8" s="133">
        <v>100</v>
      </c>
      <c r="AF8" s="134">
        <v>100</v>
      </c>
      <c r="AG8" s="133">
        <v>120</v>
      </c>
      <c r="AH8" s="134">
        <v>100</v>
      </c>
      <c r="AI8" s="135">
        <v>100</v>
      </c>
      <c r="AJ8" s="28">
        <f>SUM(AD8+AF8+AH8)</f>
        <v>300</v>
      </c>
      <c r="AK8" s="29">
        <f>SUM(AE8+AG8+AI8)</f>
        <v>320</v>
      </c>
      <c r="AL8" s="30">
        <f>AJ8-AK8</f>
        <v>-20</v>
      </c>
      <c r="AM8" s="29">
        <f>SUM(I8+R8+AA8+AJ8)</f>
        <v>1200</v>
      </c>
      <c r="AN8" s="29">
        <f>SUM(J8+S8+AB8+AK8)</f>
        <v>1280</v>
      </c>
      <c r="AO8" s="30">
        <f>AM8-AN8</f>
        <v>-80</v>
      </c>
      <c r="AP8" s="11"/>
      <c r="AQ8" s="97" t="s">
        <v>25</v>
      </c>
      <c r="AR8" s="94">
        <f>SUM(AM14:AM15)</f>
        <v>1200</v>
      </c>
      <c r="AS8" s="94">
        <f>SUM(AN14:AN15)</f>
        <v>1120</v>
      </c>
      <c r="AT8" s="30">
        <f t="shared" si="0"/>
        <v>80</v>
      </c>
      <c r="AU8" s="11"/>
      <c r="AV8" s="11"/>
      <c r="AW8" s="11"/>
      <c r="AX8" s="11"/>
      <c r="AY8" s="11"/>
      <c r="AZ8" s="11"/>
      <c r="BA8" s="11"/>
      <c r="BB8" s="11"/>
    </row>
    <row r="9" spans="1:54" s="12" customFormat="1" ht="18" customHeight="1">
      <c r="A9" s="11"/>
      <c r="B9" s="50"/>
      <c r="C9" s="132"/>
      <c r="D9" s="133"/>
      <c r="E9" s="134"/>
      <c r="F9" s="133"/>
      <c r="G9" s="134"/>
      <c r="H9" s="135"/>
      <c r="I9" s="28">
        <f>SUM(C9+E9+G9)</f>
        <v>0</v>
      </c>
      <c r="J9" s="29">
        <f>SUM(D9+F9+H9)</f>
        <v>0</v>
      </c>
      <c r="K9" s="30">
        <f>I9-J9</f>
        <v>0</v>
      </c>
      <c r="L9" s="132"/>
      <c r="M9" s="133"/>
      <c r="N9" s="134"/>
      <c r="O9" s="133"/>
      <c r="P9" s="134"/>
      <c r="Q9" s="135"/>
      <c r="R9" s="28">
        <f>SUM(L9+N9+P9)</f>
        <v>0</v>
      </c>
      <c r="S9" s="29">
        <f>SUM(M9+O9+Q9)</f>
        <v>0</v>
      </c>
      <c r="T9" s="30">
        <f>R9-S9</f>
        <v>0</v>
      </c>
      <c r="U9" s="132"/>
      <c r="V9" s="133"/>
      <c r="W9" s="134"/>
      <c r="X9" s="133"/>
      <c r="Y9" s="134"/>
      <c r="Z9" s="135"/>
      <c r="AA9" s="28">
        <f>SUM(U9+W9+Y9)</f>
        <v>0</v>
      </c>
      <c r="AB9" s="29">
        <f>SUM(V9+X9+Z9)</f>
        <v>0</v>
      </c>
      <c r="AC9" s="30">
        <f>AA9-AB9</f>
        <v>0</v>
      </c>
      <c r="AD9" s="132"/>
      <c r="AE9" s="133"/>
      <c r="AF9" s="134"/>
      <c r="AG9" s="133"/>
      <c r="AH9" s="134"/>
      <c r="AI9" s="135"/>
      <c r="AJ9" s="28">
        <f>SUM(AD9+AF9+AH9)</f>
        <v>0</v>
      </c>
      <c r="AK9" s="29">
        <f>SUM(AE9+AG9+AI9)</f>
        <v>0</v>
      </c>
      <c r="AL9" s="30">
        <f>AJ9-AK9</f>
        <v>0</v>
      </c>
      <c r="AM9" s="29">
        <f>SUM(I9+R9+AA9+AJ9)</f>
        <v>0</v>
      </c>
      <c r="AN9" s="29">
        <f>SUM(J9+S9+AB9+AK9)</f>
        <v>0</v>
      </c>
      <c r="AO9" s="30">
        <f>AM9-AN9</f>
        <v>0</v>
      </c>
      <c r="AP9" s="11"/>
      <c r="AQ9" s="98" t="s">
        <v>26</v>
      </c>
      <c r="AR9" s="94">
        <f>SUM(AM17:AM21)</f>
        <v>6000</v>
      </c>
      <c r="AS9" s="94">
        <f>SUM(AN17:AN21)</f>
        <v>5720</v>
      </c>
      <c r="AT9" s="30">
        <f t="shared" si="0"/>
        <v>280</v>
      </c>
      <c r="AU9" s="11"/>
      <c r="AV9" s="11"/>
      <c r="AW9" s="11"/>
      <c r="AX9" s="11"/>
      <c r="AY9" s="11"/>
      <c r="AZ9" s="11"/>
      <c r="BA9" s="11"/>
      <c r="BB9" s="11"/>
    </row>
    <row r="10" spans="1:54" ht="18" customHeight="1">
      <c r="A10" s="3"/>
      <c r="B10" s="99" t="s">
        <v>24</v>
      </c>
      <c r="C10" s="136"/>
      <c r="D10" s="137"/>
      <c r="E10" s="138"/>
      <c r="F10" s="137"/>
      <c r="G10" s="138"/>
      <c r="H10" s="139"/>
      <c r="I10" s="38"/>
      <c r="J10" s="36"/>
      <c r="K10" s="37"/>
      <c r="L10" s="136"/>
      <c r="M10" s="137"/>
      <c r="N10" s="138"/>
      <c r="O10" s="137"/>
      <c r="P10" s="138"/>
      <c r="Q10" s="139"/>
      <c r="R10" s="38"/>
      <c r="S10" s="36"/>
      <c r="T10" s="37"/>
      <c r="U10" s="136"/>
      <c r="V10" s="137"/>
      <c r="W10" s="138"/>
      <c r="X10" s="137"/>
      <c r="Y10" s="138"/>
      <c r="Z10" s="139"/>
      <c r="AA10" s="38"/>
      <c r="AB10" s="36"/>
      <c r="AC10" s="37"/>
      <c r="AD10" s="136"/>
      <c r="AE10" s="137"/>
      <c r="AF10" s="138"/>
      <c r="AG10" s="137"/>
      <c r="AH10" s="138"/>
      <c r="AI10" s="139"/>
      <c r="AJ10" s="38"/>
      <c r="AK10" s="36"/>
      <c r="AL10" s="37"/>
      <c r="AM10" s="36"/>
      <c r="AN10" s="36"/>
      <c r="AO10" s="37"/>
      <c r="AQ10" s="97" t="s">
        <v>32</v>
      </c>
      <c r="AR10" s="94">
        <f>SUM(AM23:AM25)</f>
        <v>3600</v>
      </c>
      <c r="AS10" s="94">
        <f>SUM(AN23:AN25)</f>
        <v>3560</v>
      </c>
      <c r="AT10" s="30">
        <f t="shared" si="0"/>
        <v>40</v>
      </c>
    </row>
    <row r="11" spans="1:54" s="12" customFormat="1" ht="18" customHeight="1" thickBot="1">
      <c r="A11" s="11"/>
      <c r="B11" s="50" t="s">
        <v>60</v>
      </c>
      <c r="C11" s="132">
        <v>100</v>
      </c>
      <c r="D11" s="133">
        <v>100</v>
      </c>
      <c r="E11" s="134">
        <v>100</v>
      </c>
      <c r="F11" s="133">
        <v>100</v>
      </c>
      <c r="G11" s="134">
        <v>100</v>
      </c>
      <c r="H11" s="135">
        <v>100</v>
      </c>
      <c r="I11" s="28">
        <f>SUM(C11+E11+G11)</f>
        <v>300</v>
      </c>
      <c r="J11" s="29">
        <f>SUM(D11+F11+H11)</f>
        <v>300</v>
      </c>
      <c r="K11" s="30">
        <f>I11-J11</f>
        <v>0</v>
      </c>
      <c r="L11" s="132">
        <v>100</v>
      </c>
      <c r="M11" s="133">
        <v>100</v>
      </c>
      <c r="N11" s="134">
        <v>100</v>
      </c>
      <c r="O11" s="133">
        <v>100</v>
      </c>
      <c r="P11" s="134">
        <v>100</v>
      </c>
      <c r="Q11" s="135">
        <v>100</v>
      </c>
      <c r="R11" s="28">
        <f>SUM(L11+N11+P11)</f>
        <v>300</v>
      </c>
      <c r="S11" s="29">
        <f>SUM(M11+O11+Q11)</f>
        <v>300</v>
      </c>
      <c r="T11" s="30">
        <f>R11-S11</f>
        <v>0</v>
      </c>
      <c r="U11" s="132">
        <v>100</v>
      </c>
      <c r="V11" s="133">
        <v>100</v>
      </c>
      <c r="W11" s="134">
        <v>100</v>
      </c>
      <c r="X11" s="133">
        <v>100</v>
      </c>
      <c r="Y11" s="134">
        <v>100</v>
      </c>
      <c r="Z11" s="135">
        <v>100</v>
      </c>
      <c r="AA11" s="28">
        <f>SUM(U11+W11+Y11)</f>
        <v>300</v>
      </c>
      <c r="AB11" s="29">
        <f>SUM(V11+X11+Z11)</f>
        <v>300</v>
      </c>
      <c r="AC11" s="30">
        <f>AA11-AB11</f>
        <v>0</v>
      </c>
      <c r="AD11" s="132">
        <v>100</v>
      </c>
      <c r="AE11" s="133">
        <v>100</v>
      </c>
      <c r="AF11" s="134">
        <v>100</v>
      </c>
      <c r="AG11" s="133">
        <v>100</v>
      </c>
      <c r="AH11" s="134">
        <v>100</v>
      </c>
      <c r="AI11" s="135">
        <v>100</v>
      </c>
      <c r="AJ11" s="28">
        <f>SUM(AD11+AF11+AH11)</f>
        <v>300</v>
      </c>
      <c r="AK11" s="29">
        <f>SUM(AE11+AG11+AI11)</f>
        <v>300</v>
      </c>
      <c r="AL11" s="30">
        <f>AJ11-AK11</f>
        <v>0</v>
      </c>
      <c r="AM11" s="29">
        <f>SUM(I11+R11+AA11+AJ11)</f>
        <v>1200</v>
      </c>
      <c r="AN11" s="29">
        <f>SUM(J11+S11+AB11+AK11)</f>
        <v>1200</v>
      </c>
      <c r="AO11" s="30">
        <f>AM11-AN11</f>
        <v>0</v>
      </c>
      <c r="AP11" s="11"/>
      <c r="AQ11" s="96" t="s">
        <v>0</v>
      </c>
      <c r="AR11" s="31">
        <f>SUM(AR6:AR10)</f>
        <v>13200</v>
      </c>
      <c r="AS11" s="31">
        <f>SUM(AS6:AS10)</f>
        <v>12880</v>
      </c>
      <c r="AT11" s="33">
        <f t="shared" si="0"/>
        <v>320</v>
      </c>
      <c r="AU11" s="11"/>
      <c r="AV11" s="11"/>
      <c r="AW11" s="11"/>
      <c r="AX11" s="11"/>
      <c r="AY11" s="11"/>
      <c r="AZ11" s="11"/>
      <c r="BA11" s="11"/>
      <c r="BB11" s="11"/>
    </row>
    <row r="12" spans="1:54" s="12" customFormat="1" ht="18" customHeight="1">
      <c r="A12" s="11"/>
      <c r="B12" s="50"/>
      <c r="C12" s="132"/>
      <c r="D12" s="133"/>
      <c r="E12" s="134"/>
      <c r="F12" s="133"/>
      <c r="G12" s="134"/>
      <c r="H12" s="135"/>
      <c r="I12" s="28">
        <f>SUM(C12+E12+G12)</f>
        <v>0</v>
      </c>
      <c r="J12" s="29">
        <f>SUM(D12+F12+H12)</f>
        <v>0</v>
      </c>
      <c r="K12" s="30">
        <f>I12-J12</f>
        <v>0</v>
      </c>
      <c r="L12" s="132"/>
      <c r="M12" s="133"/>
      <c r="N12" s="134"/>
      <c r="O12" s="133"/>
      <c r="P12" s="134"/>
      <c r="Q12" s="135"/>
      <c r="R12" s="28">
        <f>SUM(L12+N12+P12)</f>
        <v>0</v>
      </c>
      <c r="S12" s="29">
        <f>SUM(M12+O12+Q12)</f>
        <v>0</v>
      </c>
      <c r="T12" s="30">
        <f>R12-S12</f>
        <v>0</v>
      </c>
      <c r="U12" s="132"/>
      <c r="V12" s="133"/>
      <c r="W12" s="134"/>
      <c r="X12" s="133"/>
      <c r="Y12" s="134"/>
      <c r="Z12" s="135"/>
      <c r="AA12" s="28">
        <f>SUM(U12+W12+Y12)</f>
        <v>0</v>
      </c>
      <c r="AB12" s="29">
        <f>SUM(V12+X12+Z12)</f>
        <v>0</v>
      </c>
      <c r="AC12" s="30">
        <f>AA12-AB12</f>
        <v>0</v>
      </c>
      <c r="AD12" s="132"/>
      <c r="AE12" s="133"/>
      <c r="AF12" s="134"/>
      <c r="AG12" s="133"/>
      <c r="AH12" s="134"/>
      <c r="AI12" s="135"/>
      <c r="AJ12" s="28">
        <f>SUM(AD12+AF12+AH12)</f>
        <v>0</v>
      </c>
      <c r="AK12" s="29">
        <f>SUM(AE12+AG12+AI12)</f>
        <v>0</v>
      </c>
      <c r="AL12" s="30">
        <f>AJ12-AK12</f>
        <v>0</v>
      </c>
      <c r="AM12" s="29">
        <f>SUM(I12+R12+AA12+AJ12)</f>
        <v>0</v>
      </c>
      <c r="AN12" s="29">
        <f>SUM(J12+S12+AB12+AK12)</f>
        <v>0</v>
      </c>
      <c r="AO12" s="30">
        <f>AM12-AN12</f>
        <v>0</v>
      </c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</row>
    <row r="13" spans="1:54" ht="18" customHeight="1">
      <c r="A13" s="3"/>
      <c r="B13" s="99" t="s">
        <v>25</v>
      </c>
      <c r="C13" s="136"/>
      <c r="D13" s="137"/>
      <c r="E13" s="138"/>
      <c r="F13" s="137"/>
      <c r="G13" s="138"/>
      <c r="H13" s="139"/>
      <c r="I13" s="38"/>
      <c r="J13" s="36"/>
      <c r="K13" s="37"/>
      <c r="L13" s="136"/>
      <c r="M13" s="137"/>
      <c r="N13" s="138"/>
      <c r="O13" s="137"/>
      <c r="P13" s="138"/>
      <c r="Q13" s="139"/>
      <c r="R13" s="38"/>
      <c r="S13" s="36"/>
      <c r="T13" s="37"/>
      <c r="U13" s="136"/>
      <c r="V13" s="137"/>
      <c r="W13" s="138"/>
      <c r="X13" s="137"/>
      <c r="Y13" s="138"/>
      <c r="Z13" s="139"/>
      <c r="AA13" s="38"/>
      <c r="AB13" s="36"/>
      <c r="AC13" s="37"/>
      <c r="AD13" s="136"/>
      <c r="AE13" s="137"/>
      <c r="AF13" s="138"/>
      <c r="AG13" s="137"/>
      <c r="AH13" s="138"/>
      <c r="AI13" s="139"/>
      <c r="AJ13" s="38"/>
      <c r="AK13" s="36"/>
      <c r="AL13" s="37"/>
      <c r="AM13" s="36"/>
      <c r="AN13" s="36"/>
      <c r="AO13" s="37"/>
    </row>
    <row r="14" spans="1:54" s="12" customFormat="1" ht="18" customHeight="1">
      <c r="A14" s="11"/>
      <c r="B14" s="50" t="s">
        <v>61</v>
      </c>
      <c r="C14" s="132">
        <v>100</v>
      </c>
      <c r="D14" s="133">
        <v>100</v>
      </c>
      <c r="E14" s="134">
        <v>100</v>
      </c>
      <c r="F14" s="133">
        <v>80</v>
      </c>
      <c r="G14" s="134">
        <v>100</v>
      </c>
      <c r="H14" s="135">
        <v>100</v>
      </c>
      <c r="I14" s="28">
        <f>SUM(C14+E14+G14)</f>
        <v>300</v>
      </c>
      <c r="J14" s="29">
        <f>SUM(D14+F14+H14)</f>
        <v>280</v>
      </c>
      <c r="K14" s="30">
        <f>I14-J14</f>
        <v>20</v>
      </c>
      <c r="L14" s="132">
        <v>100</v>
      </c>
      <c r="M14" s="133">
        <v>100</v>
      </c>
      <c r="N14" s="134">
        <v>100</v>
      </c>
      <c r="O14" s="133">
        <v>80</v>
      </c>
      <c r="P14" s="134">
        <v>100</v>
      </c>
      <c r="Q14" s="135">
        <v>100</v>
      </c>
      <c r="R14" s="28">
        <f>SUM(L14+N14+P14)</f>
        <v>300</v>
      </c>
      <c r="S14" s="29">
        <f>SUM(M14+O14+Q14)</f>
        <v>280</v>
      </c>
      <c r="T14" s="30">
        <f>R14-S14</f>
        <v>20</v>
      </c>
      <c r="U14" s="132">
        <v>100</v>
      </c>
      <c r="V14" s="133">
        <v>100</v>
      </c>
      <c r="W14" s="134">
        <v>100</v>
      </c>
      <c r="X14" s="133">
        <v>80</v>
      </c>
      <c r="Y14" s="134">
        <v>100</v>
      </c>
      <c r="Z14" s="135">
        <v>100</v>
      </c>
      <c r="AA14" s="28">
        <f>SUM(U14+W14+Y14)</f>
        <v>300</v>
      </c>
      <c r="AB14" s="29">
        <f>SUM(V14+X14+Z14)</f>
        <v>280</v>
      </c>
      <c r="AC14" s="30">
        <f>AA14-AB14</f>
        <v>20</v>
      </c>
      <c r="AD14" s="132">
        <v>100</v>
      </c>
      <c r="AE14" s="133">
        <v>100</v>
      </c>
      <c r="AF14" s="134">
        <v>100</v>
      </c>
      <c r="AG14" s="133">
        <v>80</v>
      </c>
      <c r="AH14" s="134">
        <v>100</v>
      </c>
      <c r="AI14" s="135">
        <v>100</v>
      </c>
      <c r="AJ14" s="28">
        <f>SUM(AD14+AF14+AH14)</f>
        <v>300</v>
      </c>
      <c r="AK14" s="29">
        <f>SUM(AE14+AG14+AI14)</f>
        <v>280</v>
      </c>
      <c r="AL14" s="30">
        <f>AJ14-AK14</f>
        <v>20</v>
      </c>
      <c r="AM14" s="29">
        <f>SUM(I14+R14+AA14+AJ14)</f>
        <v>1200</v>
      </c>
      <c r="AN14" s="29">
        <f>SUM(J14+S14+AB14+AK14)</f>
        <v>1120</v>
      </c>
      <c r="AO14" s="30">
        <f>AM14-AN14</f>
        <v>80</v>
      </c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</row>
    <row r="15" spans="1:54" s="12" customFormat="1" ht="18" customHeight="1">
      <c r="A15" s="11"/>
      <c r="B15" s="50"/>
      <c r="C15" s="132"/>
      <c r="D15" s="133"/>
      <c r="E15" s="134"/>
      <c r="F15" s="133"/>
      <c r="G15" s="134"/>
      <c r="H15" s="135"/>
      <c r="I15" s="28">
        <f>SUM(C15+E15+G15)</f>
        <v>0</v>
      </c>
      <c r="J15" s="29">
        <f>SUM(D15+F15+H15)</f>
        <v>0</v>
      </c>
      <c r="K15" s="30">
        <f>I15-J15</f>
        <v>0</v>
      </c>
      <c r="L15" s="132"/>
      <c r="M15" s="133"/>
      <c r="N15" s="134"/>
      <c r="O15" s="133"/>
      <c r="P15" s="134"/>
      <c r="Q15" s="135"/>
      <c r="R15" s="28">
        <f>SUM(L15+N15+P15)</f>
        <v>0</v>
      </c>
      <c r="S15" s="29">
        <f>SUM(M15+O15+Q15)</f>
        <v>0</v>
      </c>
      <c r="T15" s="30">
        <f>R15-S15</f>
        <v>0</v>
      </c>
      <c r="U15" s="132"/>
      <c r="V15" s="133"/>
      <c r="W15" s="134"/>
      <c r="X15" s="133"/>
      <c r="Y15" s="134"/>
      <c r="Z15" s="135"/>
      <c r="AA15" s="28">
        <f>SUM(U15+W15+Y15)</f>
        <v>0</v>
      </c>
      <c r="AB15" s="29">
        <f>SUM(V15+X15+Z15)</f>
        <v>0</v>
      </c>
      <c r="AC15" s="30">
        <f>AA15-AB15</f>
        <v>0</v>
      </c>
      <c r="AD15" s="132"/>
      <c r="AE15" s="133"/>
      <c r="AF15" s="134"/>
      <c r="AG15" s="133"/>
      <c r="AH15" s="134"/>
      <c r="AI15" s="135"/>
      <c r="AJ15" s="28">
        <f>SUM(AD15+AF15+AH15)</f>
        <v>0</v>
      </c>
      <c r="AK15" s="29">
        <f>SUM(AE15+AG15+AI15)</f>
        <v>0</v>
      </c>
      <c r="AL15" s="30">
        <f>AJ15-AK15</f>
        <v>0</v>
      </c>
      <c r="AM15" s="29">
        <f>SUM(I15+R15+AA15+AJ15)</f>
        <v>0</v>
      </c>
      <c r="AN15" s="29">
        <f>SUM(J15+S15+AB15+AK15)</f>
        <v>0</v>
      </c>
      <c r="AO15" s="30">
        <f>AM15-AN15</f>
        <v>0</v>
      </c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</row>
    <row r="16" spans="1:54" ht="18" customHeight="1">
      <c r="A16" s="3"/>
      <c r="B16" s="99" t="s">
        <v>26</v>
      </c>
      <c r="C16" s="136"/>
      <c r="D16" s="137"/>
      <c r="E16" s="138"/>
      <c r="F16" s="137"/>
      <c r="G16" s="138"/>
      <c r="H16" s="139"/>
      <c r="I16" s="38"/>
      <c r="J16" s="36"/>
      <c r="K16" s="37"/>
      <c r="L16" s="136"/>
      <c r="M16" s="137"/>
      <c r="N16" s="138"/>
      <c r="O16" s="137"/>
      <c r="P16" s="138"/>
      <c r="Q16" s="139"/>
      <c r="R16" s="38"/>
      <c r="S16" s="36"/>
      <c r="T16" s="37"/>
      <c r="U16" s="136"/>
      <c r="V16" s="137"/>
      <c r="W16" s="138"/>
      <c r="X16" s="137"/>
      <c r="Y16" s="138"/>
      <c r="Z16" s="139"/>
      <c r="AA16" s="38"/>
      <c r="AB16" s="36"/>
      <c r="AC16" s="37"/>
      <c r="AD16" s="136"/>
      <c r="AE16" s="137"/>
      <c r="AF16" s="138"/>
      <c r="AG16" s="137"/>
      <c r="AH16" s="138"/>
      <c r="AI16" s="139"/>
      <c r="AJ16" s="38"/>
      <c r="AK16" s="36"/>
      <c r="AL16" s="37"/>
      <c r="AM16" s="36"/>
      <c r="AN16" s="36"/>
      <c r="AO16" s="37"/>
    </row>
    <row r="17" spans="1:54" s="12" customFormat="1" ht="18" customHeight="1">
      <c r="A17" s="11"/>
      <c r="B17" s="50" t="s">
        <v>27</v>
      </c>
      <c r="C17" s="132">
        <v>100</v>
      </c>
      <c r="D17" s="133">
        <v>100</v>
      </c>
      <c r="E17" s="134">
        <v>100</v>
      </c>
      <c r="F17" s="133">
        <v>100</v>
      </c>
      <c r="G17" s="134">
        <v>100</v>
      </c>
      <c r="H17" s="135">
        <v>110</v>
      </c>
      <c r="I17" s="28">
        <f t="shared" ref="I17:J25" si="1">SUM(C17+E17+G17)</f>
        <v>300</v>
      </c>
      <c r="J17" s="29">
        <f t="shared" si="1"/>
        <v>310</v>
      </c>
      <c r="K17" s="30">
        <f>I17-J17</f>
        <v>-10</v>
      </c>
      <c r="L17" s="132">
        <v>100</v>
      </c>
      <c r="M17" s="133">
        <v>100</v>
      </c>
      <c r="N17" s="134">
        <v>100</v>
      </c>
      <c r="O17" s="133">
        <v>100</v>
      </c>
      <c r="P17" s="134">
        <v>100</v>
      </c>
      <c r="Q17" s="135">
        <v>110</v>
      </c>
      <c r="R17" s="28">
        <f t="shared" ref="R17:S25" si="2">SUM(L17+N17+P17)</f>
        <v>300</v>
      </c>
      <c r="S17" s="29">
        <f t="shared" si="2"/>
        <v>310</v>
      </c>
      <c r="T17" s="30">
        <f>R17-S17</f>
        <v>-10</v>
      </c>
      <c r="U17" s="132">
        <v>100</v>
      </c>
      <c r="V17" s="133">
        <v>100</v>
      </c>
      <c r="W17" s="134">
        <v>100</v>
      </c>
      <c r="X17" s="133">
        <v>100</v>
      </c>
      <c r="Y17" s="134">
        <v>100</v>
      </c>
      <c r="Z17" s="135">
        <v>110</v>
      </c>
      <c r="AA17" s="28">
        <f t="shared" ref="AA17:AB25" si="3">SUM(U17+W17+Y17)</f>
        <v>300</v>
      </c>
      <c r="AB17" s="29">
        <f t="shared" si="3"/>
        <v>310</v>
      </c>
      <c r="AC17" s="30">
        <f>AA17-AB17</f>
        <v>-10</v>
      </c>
      <c r="AD17" s="132">
        <v>100</v>
      </c>
      <c r="AE17" s="133">
        <v>100</v>
      </c>
      <c r="AF17" s="134">
        <v>100</v>
      </c>
      <c r="AG17" s="133">
        <v>100</v>
      </c>
      <c r="AH17" s="134">
        <v>100</v>
      </c>
      <c r="AI17" s="135">
        <v>110</v>
      </c>
      <c r="AJ17" s="28">
        <f t="shared" ref="AJ17:AK25" si="4">SUM(AD17+AF17+AH17)</f>
        <v>300</v>
      </c>
      <c r="AK17" s="29">
        <f t="shared" si="4"/>
        <v>310</v>
      </c>
      <c r="AL17" s="30">
        <f>AJ17-AK17</f>
        <v>-10</v>
      </c>
      <c r="AM17" s="29">
        <f>SUM(I17+R17+AA17+AJ17)</f>
        <v>1200</v>
      </c>
      <c r="AN17" s="29">
        <f>SUM(J17+S17+AB17+AK17)</f>
        <v>1240</v>
      </c>
      <c r="AO17" s="30">
        <f>AM17-AN17</f>
        <v>-40</v>
      </c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12" customFormat="1" ht="18" customHeight="1">
      <c r="A18" s="11"/>
      <c r="B18" s="50" t="s">
        <v>28</v>
      </c>
      <c r="C18" s="132">
        <v>100</v>
      </c>
      <c r="D18" s="133">
        <v>100</v>
      </c>
      <c r="E18" s="134">
        <v>100</v>
      </c>
      <c r="F18" s="133">
        <v>100</v>
      </c>
      <c r="G18" s="134">
        <v>100</v>
      </c>
      <c r="H18" s="135">
        <v>100</v>
      </c>
      <c r="I18" s="28">
        <f t="shared" si="1"/>
        <v>300</v>
      </c>
      <c r="J18" s="29">
        <f t="shared" si="1"/>
        <v>300</v>
      </c>
      <c r="K18" s="30">
        <f>I18-J18</f>
        <v>0</v>
      </c>
      <c r="L18" s="132">
        <v>100</v>
      </c>
      <c r="M18" s="133">
        <v>100</v>
      </c>
      <c r="N18" s="134">
        <v>100</v>
      </c>
      <c r="O18" s="133">
        <v>100</v>
      </c>
      <c r="P18" s="134">
        <v>100</v>
      </c>
      <c r="Q18" s="135">
        <v>100</v>
      </c>
      <c r="R18" s="28">
        <f t="shared" si="2"/>
        <v>300</v>
      </c>
      <c r="S18" s="29">
        <f t="shared" si="2"/>
        <v>300</v>
      </c>
      <c r="T18" s="30">
        <f>R18-S18</f>
        <v>0</v>
      </c>
      <c r="U18" s="132">
        <v>100</v>
      </c>
      <c r="V18" s="133">
        <v>100</v>
      </c>
      <c r="W18" s="134">
        <v>100</v>
      </c>
      <c r="X18" s="133">
        <v>100</v>
      </c>
      <c r="Y18" s="134">
        <v>100</v>
      </c>
      <c r="Z18" s="135">
        <v>100</v>
      </c>
      <c r="AA18" s="28">
        <f t="shared" si="3"/>
        <v>300</v>
      </c>
      <c r="AB18" s="29">
        <f t="shared" si="3"/>
        <v>300</v>
      </c>
      <c r="AC18" s="30">
        <f>AA18-AB18</f>
        <v>0</v>
      </c>
      <c r="AD18" s="132">
        <v>100</v>
      </c>
      <c r="AE18" s="133">
        <v>100</v>
      </c>
      <c r="AF18" s="134">
        <v>100</v>
      </c>
      <c r="AG18" s="133">
        <v>100</v>
      </c>
      <c r="AH18" s="134">
        <v>100</v>
      </c>
      <c r="AI18" s="135">
        <v>100</v>
      </c>
      <c r="AJ18" s="28">
        <f t="shared" si="4"/>
        <v>300</v>
      </c>
      <c r="AK18" s="29">
        <f t="shared" si="4"/>
        <v>300</v>
      </c>
      <c r="AL18" s="30">
        <f>AJ18-AK18</f>
        <v>0</v>
      </c>
      <c r="AM18" s="29">
        <f>SUM(I18+R18+AA18+AJ18)</f>
        <v>1200</v>
      </c>
      <c r="AN18" s="29">
        <f>SUM(J18+S18+AB18+AK18)</f>
        <v>1200</v>
      </c>
      <c r="AO18" s="30">
        <f>AM18-AN18</f>
        <v>0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</row>
    <row r="19" spans="1:54" s="12" customFormat="1" ht="18" customHeight="1">
      <c r="A19" s="11"/>
      <c r="B19" s="50" t="s">
        <v>29</v>
      </c>
      <c r="C19" s="132">
        <v>100</v>
      </c>
      <c r="D19" s="133">
        <v>100</v>
      </c>
      <c r="E19" s="134">
        <v>100</v>
      </c>
      <c r="F19" s="133">
        <v>60</v>
      </c>
      <c r="G19" s="134">
        <v>100</v>
      </c>
      <c r="H19" s="135">
        <v>100</v>
      </c>
      <c r="I19" s="28">
        <f t="shared" si="1"/>
        <v>300</v>
      </c>
      <c r="J19" s="29">
        <f t="shared" si="1"/>
        <v>260</v>
      </c>
      <c r="K19" s="30">
        <f>I19-J19</f>
        <v>40</v>
      </c>
      <c r="L19" s="132">
        <v>100</v>
      </c>
      <c r="M19" s="133">
        <v>100</v>
      </c>
      <c r="N19" s="134">
        <v>100</v>
      </c>
      <c r="O19" s="133">
        <v>60</v>
      </c>
      <c r="P19" s="134">
        <v>100</v>
      </c>
      <c r="Q19" s="135">
        <v>100</v>
      </c>
      <c r="R19" s="28">
        <f t="shared" si="2"/>
        <v>300</v>
      </c>
      <c r="S19" s="29">
        <f t="shared" si="2"/>
        <v>260</v>
      </c>
      <c r="T19" s="30">
        <f>R19-S19</f>
        <v>40</v>
      </c>
      <c r="U19" s="132">
        <v>100</v>
      </c>
      <c r="V19" s="133">
        <v>100</v>
      </c>
      <c r="W19" s="134">
        <v>100</v>
      </c>
      <c r="X19" s="133">
        <v>60</v>
      </c>
      <c r="Y19" s="134">
        <v>100</v>
      </c>
      <c r="Z19" s="135">
        <v>100</v>
      </c>
      <c r="AA19" s="28">
        <f t="shared" si="3"/>
        <v>300</v>
      </c>
      <c r="AB19" s="29">
        <f t="shared" si="3"/>
        <v>260</v>
      </c>
      <c r="AC19" s="30">
        <f>AA19-AB19</f>
        <v>40</v>
      </c>
      <c r="AD19" s="132">
        <v>100</v>
      </c>
      <c r="AE19" s="133">
        <v>100</v>
      </c>
      <c r="AF19" s="134">
        <v>100</v>
      </c>
      <c r="AG19" s="133">
        <v>60</v>
      </c>
      <c r="AH19" s="134">
        <v>100</v>
      </c>
      <c r="AI19" s="135">
        <v>100</v>
      </c>
      <c r="AJ19" s="28">
        <f t="shared" si="4"/>
        <v>300</v>
      </c>
      <c r="AK19" s="29">
        <f t="shared" si="4"/>
        <v>260</v>
      </c>
      <c r="AL19" s="30">
        <f>AJ19-AK19</f>
        <v>40</v>
      </c>
      <c r="AM19" s="28">
        <f t="shared" ref="AM19:AN21" si="5">SUM(I19+R19+AA19+AJ19)</f>
        <v>1200</v>
      </c>
      <c r="AN19" s="29">
        <f t="shared" si="5"/>
        <v>1040</v>
      </c>
      <c r="AO19" s="30">
        <f>AM19-AN19</f>
        <v>160</v>
      </c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</row>
    <row r="20" spans="1:54" s="12" customFormat="1" ht="18" customHeight="1">
      <c r="A20" s="11"/>
      <c r="B20" s="50" t="s">
        <v>30</v>
      </c>
      <c r="C20" s="132">
        <v>100</v>
      </c>
      <c r="D20" s="140">
        <v>80</v>
      </c>
      <c r="E20" s="134">
        <v>100</v>
      </c>
      <c r="F20" s="140">
        <v>100</v>
      </c>
      <c r="G20" s="134">
        <v>100</v>
      </c>
      <c r="H20" s="135">
        <v>80</v>
      </c>
      <c r="I20" s="28">
        <f t="shared" si="1"/>
        <v>300</v>
      </c>
      <c r="J20" s="29">
        <f t="shared" si="1"/>
        <v>260</v>
      </c>
      <c r="K20" s="30">
        <f>I20-J20</f>
        <v>40</v>
      </c>
      <c r="L20" s="132">
        <v>100</v>
      </c>
      <c r="M20" s="140">
        <v>80</v>
      </c>
      <c r="N20" s="134">
        <v>100</v>
      </c>
      <c r="O20" s="140">
        <v>100</v>
      </c>
      <c r="P20" s="134">
        <v>100</v>
      </c>
      <c r="Q20" s="135">
        <v>80</v>
      </c>
      <c r="R20" s="28">
        <f t="shared" si="2"/>
        <v>300</v>
      </c>
      <c r="S20" s="29">
        <f t="shared" si="2"/>
        <v>260</v>
      </c>
      <c r="T20" s="30">
        <f>R20-S20</f>
        <v>40</v>
      </c>
      <c r="U20" s="132">
        <v>100</v>
      </c>
      <c r="V20" s="140">
        <v>80</v>
      </c>
      <c r="W20" s="134">
        <v>100</v>
      </c>
      <c r="X20" s="140">
        <v>100</v>
      </c>
      <c r="Y20" s="134">
        <v>100</v>
      </c>
      <c r="Z20" s="135">
        <v>80</v>
      </c>
      <c r="AA20" s="28">
        <f t="shared" si="3"/>
        <v>300</v>
      </c>
      <c r="AB20" s="29">
        <f t="shared" si="3"/>
        <v>260</v>
      </c>
      <c r="AC20" s="30">
        <f>AA20-AB20</f>
        <v>40</v>
      </c>
      <c r="AD20" s="132">
        <v>100</v>
      </c>
      <c r="AE20" s="140">
        <v>80</v>
      </c>
      <c r="AF20" s="134">
        <v>100</v>
      </c>
      <c r="AG20" s="140">
        <v>100</v>
      </c>
      <c r="AH20" s="134">
        <v>100</v>
      </c>
      <c r="AI20" s="135">
        <v>80</v>
      </c>
      <c r="AJ20" s="28">
        <f t="shared" si="4"/>
        <v>300</v>
      </c>
      <c r="AK20" s="29">
        <f t="shared" si="4"/>
        <v>260</v>
      </c>
      <c r="AL20" s="30">
        <f>AJ20-AK20</f>
        <v>40</v>
      </c>
      <c r="AM20" s="28">
        <f t="shared" si="5"/>
        <v>1200</v>
      </c>
      <c r="AN20" s="29">
        <f t="shared" si="5"/>
        <v>1040</v>
      </c>
      <c r="AO20" s="30">
        <f>AM20-AN20</f>
        <v>160</v>
      </c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</row>
    <row r="21" spans="1:54" s="12" customFormat="1" ht="18" customHeight="1">
      <c r="A21" s="11"/>
      <c r="B21" s="50" t="s">
        <v>31</v>
      </c>
      <c r="C21" s="132">
        <v>100</v>
      </c>
      <c r="D21" s="140">
        <v>100</v>
      </c>
      <c r="E21" s="134">
        <v>100</v>
      </c>
      <c r="F21" s="140">
        <v>100</v>
      </c>
      <c r="G21" s="134">
        <v>100</v>
      </c>
      <c r="H21" s="135">
        <v>100</v>
      </c>
      <c r="I21" s="28">
        <f t="shared" si="1"/>
        <v>300</v>
      </c>
      <c r="J21" s="29">
        <f t="shared" si="1"/>
        <v>300</v>
      </c>
      <c r="K21" s="30">
        <f>I21-J21</f>
        <v>0</v>
      </c>
      <c r="L21" s="132">
        <v>100</v>
      </c>
      <c r="M21" s="140">
        <v>100</v>
      </c>
      <c r="N21" s="134">
        <v>100</v>
      </c>
      <c r="O21" s="140">
        <v>100</v>
      </c>
      <c r="P21" s="134">
        <v>100</v>
      </c>
      <c r="Q21" s="135">
        <v>100</v>
      </c>
      <c r="R21" s="28">
        <f t="shared" si="2"/>
        <v>300</v>
      </c>
      <c r="S21" s="29">
        <f t="shared" si="2"/>
        <v>300</v>
      </c>
      <c r="T21" s="30">
        <f>R21-S21</f>
        <v>0</v>
      </c>
      <c r="U21" s="132">
        <v>100</v>
      </c>
      <c r="V21" s="140">
        <v>100</v>
      </c>
      <c r="W21" s="134">
        <v>100</v>
      </c>
      <c r="X21" s="140">
        <v>100</v>
      </c>
      <c r="Y21" s="134">
        <v>100</v>
      </c>
      <c r="Z21" s="135">
        <v>100</v>
      </c>
      <c r="AA21" s="28">
        <f t="shared" si="3"/>
        <v>300</v>
      </c>
      <c r="AB21" s="29">
        <f t="shared" si="3"/>
        <v>300</v>
      </c>
      <c r="AC21" s="30">
        <f>AA21-AB21</f>
        <v>0</v>
      </c>
      <c r="AD21" s="132">
        <v>100</v>
      </c>
      <c r="AE21" s="140">
        <v>100</v>
      </c>
      <c r="AF21" s="134">
        <v>100</v>
      </c>
      <c r="AG21" s="140">
        <v>100</v>
      </c>
      <c r="AH21" s="134">
        <v>100</v>
      </c>
      <c r="AI21" s="135">
        <v>100</v>
      </c>
      <c r="AJ21" s="28">
        <f t="shared" si="4"/>
        <v>300</v>
      </c>
      <c r="AK21" s="29">
        <f t="shared" si="4"/>
        <v>300</v>
      </c>
      <c r="AL21" s="30">
        <f>AJ21-AK21</f>
        <v>0</v>
      </c>
      <c r="AM21" s="28">
        <f t="shared" si="5"/>
        <v>1200</v>
      </c>
      <c r="AN21" s="29">
        <f t="shared" si="5"/>
        <v>1200</v>
      </c>
      <c r="AO21" s="30">
        <f>AM21-AN21</f>
        <v>0</v>
      </c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</row>
    <row r="22" spans="1:54" s="12" customFormat="1" ht="18" customHeight="1">
      <c r="A22" s="11"/>
      <c r="B22" s="99" t="s">
        <v>32</v>
      </c>
      <c r="C22" s="136"/>
      <c r="D22" s="141"/>
      <c r="E22" s="138"/>
      <c r="F22" s="141"/>
      <c r="G22" s="138"/>
      <c r="H22" s="139"/>
      <c r="I22" s="38"/>
      <c r="J22" s="36"/>
      <c r="K22" s="37"/>
      <c r="L22" s="136"/>
      <c r="M22" s="141"/>
      <c r="N22" s="138"/>
      <c r="O22" s="141"/>
      <c r="P22" s="138"/>
      <c r="Q22" s="139"/>
      <c r="R22" s="38"/>
      <c r="S22" s="36"/>
      <c r="T22" s="37"/>
      <c r="U22" s="136"/>
      <c r="V22" s="141"/>
      <c r="W22" s="138"/>
      <c r="X22" s="141"/>
      <c r="Y22" s="138"/>
      <c r="Z22" s="139"/>
      <c r="AA22" s="36"/>
      <c r="AB22" s="36"/>
      <c r="AC22" s="37"/>
      <c r="AD22" s="136"/>
      <c r="AE22" s="141"/>
      <c r="AF22" s="138"/>
      <c r="AG22" s="141"/>
      <c r="AH22" s="138"/>
      <c r="AI22" s="139"/>
      <c r="AJ22" s="36"/>
      <c r="AK22" s="36"/>
      <c r="AL22" s="37"/>
      <c r="AM22" s="36"/>
      <c r="AN22" s="36"/>
      <c r="AO22" s="37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</row>
    <row r="23" spans="1:54" s="12" customFormat="1" ht="18" customHeight="1">
      <c r="A23" s="11"/>
      <c r="B23" s="50" t="s">
        <v>35</v>
      </c>
      <c r="C23" s="132">
        <v>100</v>
      </c>
      <c r="D23" s="140">
        <v>100</v>
      </c>
      <c r="E23" s="134">
        <v>100</v>
      </c>
      <c r="F23" s="140">
        <v>100</v>
      </c>
      <c r="G23" s="134">
        <v>100</v>
      </c>
      <c r="H23" s="135">
        <v>100</v>
      </c>
      <c r="I23" s="28">
        <f t="shared" si="1"/>
        <v>300</v>
      </c>
      <c r="J23" s="29">
        <f t="shared" si="1"/>
        <v>300</v>
      </c>
      <c r="K23" s="30">
        <f>I23-J23</f>
        <v>0</v>
      </c>
      <c r="L23" s="132">
        <v>100</v>
      </c>
      <c r="M23" s="140">
        <v>100</v>
      </c>
      <c r="N23" s="134">
        <v>100</v>
      </c>
      <c r="O23" s="140">
        <v>100</v>
      </c>
      <c r="P23" s="134">
        <v>100</v>
      </c>
      <c r="Q23" s="135">
        <v>100</v>
      </c>
      <c r="R23" s="28">
        <f t="shared" si="2"/>
        <v>300</v>
      </c>
      <c r="S23" s="29">
        <f t="shared" si="2"/>
        <v>300</v>
      </c>
      <c r="T23" s="30">
        <f>R23-S23</f>
        <v>0</v>
      </c>
      <c r="U23" s="132">
        <v>100</v>
      </c>
      <c r="V23" s="140">
        <v>100</v>
      </c>
      <c r="W23" s="134">
        <v>100</v>
      </c>
      <c r="X23" s="140">
        <v>100</v>
      </c>
      <c r="Y23" s="134">
        <v>100</v>
      </c>
      <c r="Z23" s="135">
        <v>100</v>
      </c>
      <c r="AA23" s="28">
        <f t="shared" si="3"/>
        <v>300</v>
      </c>
      <c r="AB23" s="29">
        <f t="shared" si="3"/>
        <v>300</v>
      </c>
      <c r="AC23" s="30">
        <f>AA23-AB23</f>
        <v>0</v>
      </c>
      <c r="AD23" s="132">
        <v>100</v>
      </c>
      <c r="AE23" s="140">
        <v>100</v>
      </c>
      <c r="AF23" s="134">
        <v>100</v>
      </c>
      <c r="AG23" s="140">
        <v>100</v>
      </c>
      <c r="AH23" s="134">
        <v>100</v>
      </c>
      <c r="AI23" s="135">
        <v>100</v>
      </c>
      <c r="AJ23" s="28">
        <f t="shared" si="4"/>
        <v>300</v>
      </c>
      <c r="AK23" s="29">
        <f t="shared" si="4"/>
        <v>300</v>
      </c>
      <c r="AL23" s="30">
        <f>AJ23-AK23</f>
        <v>0</v>
      </c>
      <c r="AM23" s="28">
        <f t="shared" ref="AM23:AN25" si="6">SUM(I23+R23+AA23+AJ23)</f>
        <v>1200</v>
      </c>
      <c r="AN23" s="29">
        <f t="shared" si="6"/>
        <v>1200</v>
      </c>
      <c r="AO23" s="30">
        <f>AM23-AN23</f>
        <v>0</v>
      </c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</row>
    <row r="24" spans="1:54" s="12" customFormat="1" ht="18" customHeight="1">
      <c r="A24" s="11"/>
      <c r="B24" s="50" t="s">
        <v>33</v>
      </c>
      <c r="C24" s="132">
        <v>100</v>
      </c>
      <c r="D24" s="140">
        <v>100</v>
      </c>
      <c r="E24" s="134">
        <v>100</v>
      </c>
      <c r="F24" s="140">
        <v>100</v>
      </c>
      <c r="G24" s="134">
        <v>100</v>
      </c>
      <c r="H24" s="135">
        <v>100</v>
      </c>
      <c r="I24" s="28">
        <f t="shared" si="1"/>
        <v>300</v>
      </c>
      <c r="J24" s="29">
        <f t="shared" si="1"/>
        <v>300</v>
      </c>
      <c r="K24" s="30">
        <f>I24-J24</f>
        <v>0</v>
      </c>
      <c r="L24" s="132">
        <v>100</v>
      </c>
      <c r="M24" s="140">
        <v>100</v>
      </c>
      <c r="N24" s="134">
        <v>100</v>
      </c>
      <c r="O24" s="140">
        <v>100</v>
      </c>
      <c r="P24" s="134">
        <v>100</v>
      </c>
      <c r="Q24" s="135">
        <v>100</v>
      </c>
      <c r="R24" s="28">
        <f t="shared" si="2"/>
        <v>300</v>
      </c>
      <c r="S24" s="29">
        <f t="shared" si="2"/>
        <v>300</v>
      </c>
      <c r="T24" s="30">
        <f>R24-S24</f>
        <v>0</v>
      </c>
      <c r="U24" s="132">
        <v>100</v>
      </c>
      <c r="V24" s="140">
        <v>100</v>
      </c>
      <c r="W24" s="134">
        <v>100</v>
      </c>
      <c r="X24" s="140">
        <v>100</v>
      </c>
      <c r="Y24" s="134">
        <v>100</v>
      </c>
      <c r="Z24" s="135">
        <v>100</v>
      </c>
      <c r="AA24" s="28">
        <f t="shared" si="3"/>
        <v>300</v>
      </c>
      <c r="AB24" s="29">
        <f t="shared" si="3"/>
        <v>300</v>
      </c>
      <c r="AC24" s="30">
        <f>AA24-AB24</f>
        <v>0</v>
      </c>
      <c r="AD24" s="132">
        <v>100</v>
      </c>
      <c r="AE24" s="140">
        <v>100</v>
      </c>
      <c r="AF24" s="134">
        <v>100</v>
      </c>
      <c r="AG24" s="140">
        <v>100</v>
      </c>
      <c r="AH24" s="134">
        <v>100</v>
      </c>
      <c r="AI24" s="135">
        <v>100</v>
      </c>
      <c r="AJ24" s="28">
        <f t="shared" si="4"/>
        <v>300</v>
      </c>
      <c r="AK24" s="29">
        <f t="shared" si="4"/>
        <v>300</v>
      </c>
      <c r="AL24" s="30">
        <f>AJ24-AK24</f>
        <v>0</v>
      </c>
      <c r="AM24" s="28">
        <f t="shared" si="6"/>
        <v>1200</v>
      </c>
      <c r="AN24" s="29">
        <f t="shared" si="6"/>
        <v>1200</v>
      </c>
      <c r="AO24" s="30">
        <f>AM24-AN24</f>
        <v>0</v>
      </c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</row>
    <row r="25" spans="1:54" s="12" customFormat="1" ht="18" customHeight="1">
      <c r="A25" s="11"/>
      <c r="B25" s="50" t="s">
        <v>34</v>
      </c>
      <c r="C25" s="142">
        <v>100</v>
      </c>
      <c r="D25" s="140">
        <v>100</v>
      </c>
      <c r="E25" s="134">
        <v>100</v>
      </c>
      <c r="F25" s="140">
        <v>90</v>
      </c>
      <c r="G25" s="134">
        <v>100</v>
      </c>
      <c r="H25" s="135">
        <v>100</v>
      </c>
      <c r="I25" s="28">
        <f t="shared" si="1"/>
        <v>300</v>
      </c>
      <c r="J25" s="29">
        <f t="shared" si="1"/>
        <v>290</v>
      </c>
      <c r="K25" s="30">
        <f>I25-J25</f>
        <v>10</v>
      </c>
      <c r="L25" s="142">
        <v>100</v>
      </c>
      <c r="M25" s="140">
        <v>100</v>
      </c>
      <c r="N25" s="134">
        <v>100</v>
      </c>
      <c r="O25" s="140">
        <v>90</v>
      </c>
      <c r="P25" s="134">
        <v>100</v>
      </c>
      <c r="Q25" s="135">
        <v>100</v>
      </c>
      <c r="R25" s="28">
        <f t="shared" si="2"/>
        <v>300</v>
      </c>
      <c r="S25" s="29">
        <f t="shared" si="2"/>
        <v>290</v>
      </c>
      <c r="T25" s="30">
        <f>R25-S25</f>
        <v>10</v>
      </c>
      <c r="U25" s="142">
        <v>100</v>
      </c>
      <c r="V25" s="140">
        <v>100</v>
      </c>
      <c r="W25" s="134">
        <v>100</v>
      </c>
      <c r="X25" s="140">
        <v>90</v>
      </c>
      <c r="Y25" s="134">
        <v>100</v>
      </c>
      <c r="Z25" s="135">
        <v>100</v>
      </c>
      <c r="AA25" s="28">
        <f t="shared" si="3"/>
        <v>300</v>
      </c>
      <c r="AB25" s="29">
        <f t="shared" si="3"/>
        <v>290</v>
      </c>
      <c r="AC25" s="30">
        <f>AA25-AB25</f>
        <v>10</v>
      </c>
      <c r="AD25" s="142">
        <v>100</v>
      </c>
      <c r="AE25" s="140">
        <v>100</v>
      </c>
      <c r="AF25" s="134">
        <v>100</v>
      </c>
      <c r="AG25" s="140">
        <v>90</v>
      </c>
      <c r="AH25" s="134">
        <v>100</v>
      </c>
      <c r="AI25" s="135">
        <v>100</v>
      </c>
      <c r="AJ25" s="28">
        <f t="shared" si="4"/>
        <v>300</v>
      </c>
      <c r="AK25" s="29">
        <f t="shared" si="4"/>
        <v>290</v>
      </c>
      <c r="AL25" s="30">
        <f>AJ25-AK25</f>
        <v>10</v>
      </c>
      <c r="AM25" s="28">
        <f t="shared" si="6"/>
        <v>1200</v>
      </c>
      <c r="AN25" s="29">
        <f t="shared" si="6"/>
        <v>1160</v>
      </c>
      <c r="AO25" s="30">
        <f>AM25-AN25</f>
        <v>40</v>
      </c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</row>
    <row r="26" spans="1:54" s="12" customFormat="1" ht="19" thickBot="1">
      <c r="A26" s="11"/>
      <c r="B26" s="51" t="s">
        <v>0</v>
      </c>
      <c r="C26" s="39">
        <f t="shared" ref="C26:AO26" si="7">SUM(C8:C9,C11:C12,C14:C15,C17:C21,C23:C25)</f>
        <v>1100</v>
      </c>
      <c r="D26" s="31">
        <f t="shared" si="7"/>
        <v>1080</v>
      </c>
      <c r="E26" s="48">
        <f t="shared" si="7"/>
        <v>1100</v>
      </c>
      <c r="F26" s="31">
        <f t="shared" si="7"/>
        <v>1050</v>
      </c>
      <c r="G26" s="48">
        <f t="shared" si="7"/>
        <v>1100</v>
      </c>
      <c r="H26" s="33">
        <f t="shared" si="7"/>
        <v>1090</v>
      </c>
      <c r="I26" s="39">
        <f t="shared" si="7"/>
        <v>3300</v>
      </c>
      <c r="J26" s="31">
        <f t="shared" si="7"/>
        <v>3220</v>
      </c>
      <c r="K26" s="33">
        <f t="shared" si="7"/>
        <v>80</v>
      </c>
      <c r="L26" s="39">
        <f t="shared" si="7"/>
        <v>1100</v>
      </c>
      <c r="M26" s="31">
        <f t="shared" si="7"/>
        <v>1080</v>
      </c>
      <c r="N26" s="48">
        <f t="shared" si="7"/>
        <v>1100</v>
      </c>
      <c r="O26" s="31">
        <f t="shared" si="7"/>
        <v>1050</v>
      </c>
      <c r="P26" s="48">
        <f t="shared" si="7"/>
        <v>1100</v>
      </c>
      <c r="Q26" s="31">
        <f t="shared" si="7"/>
        <v>1090</v>
      </c>
      <c r="R26" s="39">
        <f t="shared" si="7"/>
        <v>3300</v>
      </c>
      <c r="S26" s="31">
        <f t="shared" si="7"/>
        <v>3220</v>
      </c>
      <c r="T26" s="33">
        <f t="shared" si="7"/>
        <v>80</v>
      </c>
      <c r="U26" s="39">
        <f t="shared" si="7"/>
        <v>1100</v>
      </c>
      <c r="V26" s="31">
        <f t="shared" si="7"/>
        <v>1080</v>
      </c>
      <c r="W26" s="48">
        <f t="shared" si="7"/>
        <v>1100</v>
      </c>
      <c r="X26" s="31">
        <f t="shared" si="7"/>
        <v>1050</v>
      </c>
      <c r="Y26" s="48">
        <f t="shared" si="7"/>
        <v>1100</v>
      </c>
      <c r="Z26" s="33">
        <f t="shared" si="7"/>
        <v>1090</v>
      </c>
      <c r="AA26" s="31">
        <f t="shared" si="7"/>
        <v>3300</v>
      </c>
      <c r="AB26" s="31">
        <f t="shared" si="7"/>
        <v>3220</v>
      </c>
      <c r="AC26" s="33">
        <f t="shared" si="7"/>
        <v>80</v>
      </c>
      <c r="AD26" s="31">
        <f t="shared" si="7"/>
        <v>1100</v>
      </c>
      <c r="AE26" s="31">
        <f t="shared" si="7"/>
        <v>1080</v>
      </c>
      <c r="AF26" s="48">
        <f t="shared" si="7"/>
        <v>1100</v>
      </c>
      <c r="AG26" s="31">
        <f t="shared" si="7"/>
        <v>1050</v>
      </c>
      <c r="AH26" s="48">
        <f t="shared" si="7"/>
        <v>1100</v>
      </c>
      <c r="AI26" s="33">
        <f t="shared" si="7"/>
        <v>1090</v>
      </c>
      <c r="AJ26" s="31">
        <f t="shared" si="7"/>
        <v>3300</v>
      </c>
      <c r="AK26" s="31">
        <f t="shared" si="7"/>
        <v>3220</v>
      </c>
      <c r="AL26" s="33">
        <f t="shared" si="7"/>
        <v>80</v>
      </c>
      <c r="AM26" s="31">
        <f t="shared" si="7"/>
        <v>13200</v>
      </c>
      <c r="AN26" s="31">
        <f t="shared" si="7"/>
        <v>12880</v>
      </c>
      <c r="AO26" s="33">
        <f t="shared" si="7"/>
        <v>320</v>
      </c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</row>
    <row r="27" spans="1:54">
      <c r="A27" s="3"/>
      <c r="B27" s="1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54">
      <c r="A28" s="3"/>
      <c r="B28" s="1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54">
      <c r="A29" s="3"/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54">
      <c r="A30" s="3"/>
      <c r="B30" s="1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54">
      <c r="A31" s="3"/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54">
      <c r="A32" s="3"/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>
      <c r="A33" s="3"/>
      <c r="B33" s="1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>
      <c r="A34" s="3"/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idden="1">
      <c r="B35" s="1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idden="1">
      <c r="B36" s="1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idden="1"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idden="1"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idden="1"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42" hidden="1"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42" hidden="1"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42" hidden="1">
      <c r="B42" s="1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42" hidden="1">
      <c r="B43" s="1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42" hidden="1">
      <c r="B44" s="1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42" hidden="1">
      <c r="B45" s="1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42" hidden="1">
      <c r="B46" s="1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42" hidden="1"/>
    <row r="48" spans="1:42" hidden="1"/>
    <row r="49" hidden="1"/>
    <row r="50" hidden="1"/>
    <row r="51" hidden="1"/>
    <row r="52" hidden="1"/>
  </sheetData>
  <mergeCells count="17">
    <mergeCell ref="AD5:AE5"/>
    <mergeCell ref="AF5:AG5"/>
    <mergeCell ref="AH5:AI5"/>
    <mergeCell ref="AJ5:AL5"/>
    <mergeCell ref="AM5:AO5"/>
    <mergeCell ref="AA5:AC5"/>
    <mergeCell ref="C5:D5"/>
    <mergeCell ref="E5:F5"/>
    <mergeCell ref="G5:H5"/>
    <mergeCell ref="I5:K5"/>
    <mergeCell ref="L5:M5"/>
    <mergeCell ref="N5:O5"/>
    <mergeCell ref="P5:Q5"/>
    <mergeCell ref="R5:T5"/>
    <mergeCell ref="U5:V5"/>
    <mergeCell ref="W5:X5"/>
    <mergeCell ref="Y5:Z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CE90C"/>
  </sheetPr>
  <dimension ref="A1:BB40"/>
  <sheetViews>
    <sheetView zoomScale="80" zoomScaleNormal="80" workbookViewId="0">
      <selection activeCell="B21" sqref="B21"/>
    </sheetView>
  </sheetViews>
  <sheetFormatPr baseColWidth="10" defaultColWidth="0" defaultRowHeight="15" zeroHeight="1" outlineLevelCol="1"/>
  <cols>
    <col min="1" max="1" width="3.6640625" style="61" customWidth="1"/>
    <col min="2" max="2" width="44.6640625" style="60" customWidth="1"/>
    <col min="3" max="8" width="15.5" style="61" hidden="1" customWidth="1" outlineLevel="1"/>
    <col min="9" max="9" width="9.5" style="61" bestFit="1" customWidth="1" collapsed="1"/>
    <col min="10" max="10" width="9.5" style="61" bestFit="1" customWidth="1"/>
    <col min="11" max="11" width="7.33203125" style="61" bestFit="1" customWidth="1"/>
    <col min="12" max="12" width="8.83203125" style="61" hidden="1" customWidth="1" outlineLevel="1"/>
    <col min="13" max="13" width="7.83203125" style="61" hidden="1" customWidth="1" outlineLevel="1"/>
    <col min="14" max="14" width="8.83203125" style="61" hidden="1" customWidth="1" outlineLevel="1"/>
    <col min="15" max="15" width="7.83203125" style="61" hidden="1" customWidth="1" outlineLevel="1"/>
    <col min="16" max="16" width="8.83203125" style="61" hidden="1" customWidth="1" outlineLevel="1"/>
    <col min="17" max="17" width="7.83203125" style="61" hidden="1" customWidth="1" outlineLevel="1"/>
    <col min="18" max="18" width="8.83203125" style="61" bestFit="1" customWidth="1" collapsed="1"/>
    <col min="19" max="19" width="8" style="61" bestFit="1" customWidth="1"/>
    <col min="20" max="20" width="7" style="61" bestFit="1" customWidth="1"/>
    <col min="21" max="21" width="8.83203125" style="61" hidden="1" customWidth="1" outlineLevel="1"/>
    <col min="22" max="22" width="7.83203125" style="61" hidden="1" customWidth="1" outlineLevel="1"/>
    <col min="23" max="23" width="8.83203125" style="61" hidden="1" customWidth="1" outlineLevel="1"/>
    <col min="24" max="24" width="7.83203125" style="61" hidden="1" customWidth="1" outlineLevel="1"/>
    <col min="25" max="25" width="8.83203125" style="61" hidden="1" customWidth="1" outlineLevel="1"/>
    <col min="26" max="26" width="7.83203125" style="61" hidden="1" customWidth="1" outlineLevel="1"/>
    <col min="27" max="27" width="8.83203125" style="61" bestFit="1" customWidth="1" collapsed="1"/>
    <col min="28" max="28" width="8" style="61" bestFit="1" customWidth="1"/>
    <col min="29" max="29" width="7" style="61" bestFit="1" customWidth="1"/>
    <col min="30" max="30" width="8.83203125" style="61" hidden="1" customWidth="1" outlineLevel="1"/>
    <col min="31" max="31" width="7.83203125" style="61" hidden="1" customWidth="1" outlineLevel="1"/>
    <col min="32" max="32" width="8.83203125" style="61" hidden="1" customWidth="1" outlineLevel="1"/>
    <col min="33" max="33" width="7.83203125" style="61" hidden="1" customWidth="1" outlineLevel="1"/>
    <col min="34" max="34" width="8.83203125" style="61" hidden="1" customWidth="1" outlineLevel="1"/>
    <col min="35" max="35" width="7.83203125" style="61" hidden="1" customWidth="1" outlineLevel="1"/>
    <col min="36" max="36" width="8.83203125" style="61" bestFit="1" customWidth="1" collapsed="1"/>
    <col min="37" max="37" width="8" style="61" bestFit="1" customWidth="1"/>
    <col min="38" max="38" width="7" style="61" bestFit="1" customWidth="1"/>
    <col min="39" max="40" width="9.5" style="61" bestFit="1" customWidth="1"/>
    <col min="41" max="41" width="7.33203125" style="61" bestFit="1" customWidth="1"/>
    <col min="42" max="42" width="2.83203125" style="61" customWidth="1"/>
    <col min="43" max="43" width="37.83203125" style="61" bestFit="1" customWidth="1"/>
    <col min="44" max="45" width="13.6640625" style="61" bestFit="1" customWidth="1"/>
    <col min="46" max="46" width="11.5" style="61" bestFit="1" customWidth="1"/>
    <col min="47" max="54" width="8.83203125" style="61" customWidth="1"/>
    <col min="55" max="16384" width="8.83203125" style="61" hidden="1"/>
  </cols>
  <sheetData>
    <row r="1" spans="1:46" s="53" customFormat="1" ht="84" customHeight="1">
      <c r="B1" s="54"/>
    </row>
    <row r="2" spans="1:46" s="53" customFormat="1" ht="20" customHeight="1">
      <c r="B2" s="55"/>
    </row>
    <row r="3" spans="1:46" s="53" customFormat="1" ht="30" customHeight="1">
      <c r="B3" s="89" t="s">
        <v>36</v>
      </c>
      <c r="C3" s="92"/>
      <c r="D3" s="92"/>
      <c r="E3" s="92"/>
      <c r="F3" s="92"/>
      <c r="G3" s="92"/>
      <c r="H3" s="92"/>
      <c r="I3" s="92"/>
      <c r="J3" s="92"/>
      <c r="K3" s="92"/>
    </row>
    <row r="4" spans="1:46" s="53" customFormat="1" ht="10" customHeight="1" thickBot="1">
      <c r="B4" s="54"/>
    </row>
    <row r="5" spans="1:46" s="57" customFormat="1" ht="27" thickBot="1">
      <c r="A5" s="56"/>
      <c r="B5" s="85"/>
      <c r="C5" s="163" t="s">
        <v>9</v>
      </c>
      <c r="D5" s="164"/>
      <c r="E5" s="163" t="s">
        <v>10</v>
      </c>
      <c r="F5" s="164"/>
      <c r="G5" s="163" t="s">
        <v>11</v>
      </c>
      <c r="H5" s="164"/>
      <c r="I5" s="166" t="s">
        <v>1</v>
      </c>
      <c r="J5" s="165"/>
      <c r="K5" s="167"/>
      <c r="L5" s="163" t="s">
        <v>12</v>
      </c>
      <c r="M5" s="164"/>
      <c r="N5" s="163" t="s">
        <v>13</v>
      </c>
      <c r="O5" s="164"/>
      <c r="P5" s="163" t="s">
        <v>14</v>
      </c>
      <c r="Q5" s="164"/>
      <c r="R5" s="166" t="s">
        <v>2</v>
      </c>
      <c r="S5" s="165"/>
      <c r="T5" s="167"/>
      <c r="U5" s="163" t="s">
        <v>15</v>
      </c>
      <c r="V5" s="164"/>
      <c r="W5" s="163" t="s">
        <v>16</v>
      </c>
      <c r="X5" s="164"/>
      <c r="Y5" s="163" t="s">
        <v>17</v>
      </c>
      <c r="Z5" s="165"/>
      <c r="AA5" s="166" t="s">
        <v>3</v>
      </c>
      <c r="AB5" s="165"/>
      <c r="AC5" s="167"/>
      <c r="AD5" s="163" t="s">
        <v>18</v>
      </c>
      <c r="AE5" s="164"/>
      <c r="AF5" s="163" t="s">
        <v>19</v>
      </c>
      <c r="AG5" s="164"/>
      <c r="AH5" s="163" t="s">
        <v>20</v>
      </c>
      <c r="AI5" s="165"/>
      <c r="AJ5" s="166" t="s">
        <v>4</v>
      </c>
      <c r="AK5" s="165"/>
      <c r="AL5" s="167"/>
      <c r="AM5" s="168" t="s">
        <v>54</v>
      </c>
      <c r="AN5" s="165"/>
      <c r="AO5" s="167"/>
      <c r="AP5" s="53"/>
      <c r="AQ5" s="86" t="s">
        <v>55</v>
      </c>
      <c r="AR5" s="87" t="s">
        <v>5</v>
      </c>
      <c r="AS5" s="87" t="s">
        <v>6</v>
      </c>
      <c r="AT5" s="88" t="s">
        <v>53</v>
      </c>
    </row>
    <row r="6" spans="1:46" s="58" customFormat="1" ht="18" customHeight="1" thickTop="1">
      <c r="B6" s="62"/>
      <c r="C6" s="63" t="s">
        <v>5</v>
      </c>
      <c r="D6" s="64" t="s">
        <v>6</v>
      </c>
      <c r="E6" s="63" t="s">
        <v>5</v>
      </c>
      <c r="F6" s="64" t="s">
        <v>6</v>
      </c>
      <c r="G6" s="63" t="s">
        <v>5</v>
      </c>
      <c r="H6" s="64" t="s">
        <v>6</v>
      </c>
      <c r="I6" s="65" t="s">
        <v>5</v>
      </c>
      <c r="J6" s="66" t="s">
        <v>6</v>
      </c>
      <c r="K6" s="67" t="s">
        <v>53</v>
      </c>
      <c r="L6" s="63" t="s">
        <v>5</v>
      </c>
      <c r="M6" s="64" t="s">
        <v>6</v>
      </c>
      <c r="N6" s="63" t="s">
        <v>5</v>
      </c>
      <c r="O6" s="64" t="s">
        <v>6</v>
      </c>
      <c r="P6" s="63" t="s">
        <v>5</v>
      </c>
      <c r="Q6" s="64" t="s">
        <v>6</v>
      </c>
      <c r="R6" s="65" t="s">
        <v>5</v>
      </c>
      <c r="S6" s="66" t="s">
        <v>6</v>
      </c>
      <c r="T6" s="67" t="s">
        <v>53</v>
      </c>
      <c r="U6" s="63" t="s">
        <v>5</v>
      </c>
      <c r="V6" s="64" t="s">
        <v>6</v>
      </c>
      <c r="W6" s="63" t="s">
        <v>5</v>
      </c>
      <c r="X6" s="64" t="s">
        <v>6</v>
      </c>
      <c r="Y6" s="63" t="s">
        <v>5</v>
      </c>
      <c r="Z6" s="66" t="s">
        <v>6</v>
      </c>
      <c r="AA6" s="65" t="s">
        <v>5</v>
      </c>
      <c r="AB6" s="66" t="s">
        <v>6</v>
      </c>
      <c r="AC6" s="67" t="s">
        <v>53</v>
      </c>
      <c r="AD6" s="63" t="s">
        <v>5</v>
      </c>
      <c r="AE6" s="64" t="s">
        <v>6</v>
      </c>
      <c r="AF6" s="63" t="s">
        <v>5</v>
      </c>
      <c r="AG6" s="64" t="s">
        <v>6</v>
      </c>
      <c r="AH6" s="63" t="s">
        <v>5</v>
      </c>
      <c r="AI6" s="66" t="s">
        <v>6</v>
      </c>
      <c r="AJ6" s="65" t="s">
        <v>5</v>
      </c>
      <c r="AK6" s="66" t="s">
        <v>6</v>
      </c>
      <c r="AL6" s="67" t="s">
        <v>53</v>
      </c>
      <c r="AM6" s="66" t="s">
        <v>5</v>
      </c>
      <c r="AN6" s="66" t="s">
        <v>6</v>
      </c>
      <c r="AO6" s="67" t="s">
        <v>53</v>
      </c>
      <c r="AQ6" s="113" t="s">
        <v>52</v>
      </c>
      <c r="AR6" s="82">
        <f>SUM(AM8:AM10)</f>
        <v>900</v>
      </c>
      <c r="AS6" s="82">
        <f>SUM(AN8:AN10)</f>
        <v>760</v>
      </c>
      <c r="AT6" s="72">
        <f>AR6-AS6</f>
        <v>140</v>
      </c>
    </row>
    <row r="7" spans="1:46" s="53" customFormat="1" ht="18" customHeight="1">
      <c r="B7" s="115" t="s">
        <v>37</v>
      </c>
      <c r="C7" s="102"/>
      <c r="D7" s="101"/>
      <c r="E7" s="102"/>
      <c r="F7" s="101"/>
      <c r="G7" s="102"/>
      <c r="H7" s="101"/>
      <c r="I7" s="104"/>
      <c r="J7" s="105"/>
      <c r="K7" s="106"/>
      <c r="L7" s="102"/>
      <c r="M7" s="101"/>
      <c r="N7" s="102"/>
      <c r="O7" s="101"/>
      <c r="P7" s="102"/>
      <c r="Q7" s="101"/>
      <c r="R7" s="100"/>
      <c r="S7" s="107"/>
      <c r="T7" s="103"/>
      <c r="U7" s="102"/>
      <c r="V7" s="101"/>
      <c r="W7" s="102"/>
      <c r="X7" s="101"/>
      <c r="Y7" s="102"/>
      <c r="Z7" s="107"/>
      <c r="AA7" s="100"/>
      <c r="AB7" s="107"/>
      <c r="AC7" s="103"/>
      <c r="AD7" s="102"/>
      <c r="AE7" s="101"/>
      <c r="AF7" s="102"/>
      <c r="AG7" s="101"/>
      <c r="AH7" s="102"/>
      <c r="AI7" s="107"/>
      <c r="AJ7" s="100"/>
      <c r="AK7" s="107"/>
      <c r="AL7" s="103"/>
      <c r="AM7" s="107"/>
      <c r="AN7" s="107"/>
      <c r="AO7" s="103"/>
      <c r="AQ7" s="119" t="s">
        <v>41</v>
      </c>
      <c r="AR7" s="82">
        <f>SUM(AM12:AM13)</f>
        <v>600</v>
      </c>
      <c r="AS7" s="82">
        <f>SUM(AN12:AN13)</f>
        <v>555</v>
      </c>
      <c r="AT7" s="72">
        <f>AR7-AS7</f>
        <v>45</v>
      </c>
    </row>
    <row r="8" spans="1:46" s="59" customFormat="1" ht="18" customHeight="1">
      <c r="B8" s="83" t="s">
        <v>38</v>
      </c>
      <c r="C8" s="121">
        <v>100</v>
      </c>
      <c r="D8" s="122">
        <v>60</v>
      </c>
      <c r="E8" s="121">
        <v>100</v>
      </c>
      <c r="F8" s="122">
        <v>100</v>
      </c>
      <c r="G8" s="121">
        <v>100</v>
      </c>
      <c r="H8" s="122">
        <v>50</v>
      </c>
      <c r="I8" s="70">
        <f>SUM(C8+E8+G8)</f>
        <v>300</v>
      </c>
      <c r="J8" s="71">
        <f>SUM(D8+F8+H8)</f>
        <v>210</v>
      </c>
      <c r="K8" s="72">
        <f>I8-J8</f>
        <v>90</v>
      </c>
      <c r="L8" s="68"/>
      <c r="M8" s="69"/>
      <c r="N8" s="68"/>
      <c r="O8" s="69"/>
      <c r="P8" s="68"/>
      <c r="Q8" s="69"/>
      <c r="R8" s="70">
        <f t="shared" ref="R8:S10" si="0">SUM(L8+N8+P8)</f>
        <v>0</v>
      </c>
      <c r="S8" s="71">
        <f t="shared" si="0"/>
        <v>0</v>
      </c>
      <c r="T8" s="72">
        <f>R8-S8</f>
        <v>0</v>
      </c>
      <c r="U8" s="68"/>
      <c r="V8" s="69"/>
      <c r="W8" s="68"/>
      <c r="X8" s="69"/>
      <c r="Y8" s="68"/>
      <c r="Z8" s="73"/>
      <c r="AA8" s="70">
        <f t="shared" ref="AA8:AB10" si="1">SUM(U8+W8+Y8)</f>
        <v>0</v>
      </c>
      <c r="AB8" s="71">
        <f t="shared" si="1"/>
        <v>0</v>
      </c>
      <c r="AC8" s="72">
        <f>AA8-AB8</f>
        <v>0</v>
      </c>
      <c r="AD8" s="68"/>
      <c r="AE8" s="69"/>
      <c r="AF8" s="68"/>
      <c r="AG8" s="69"/>
      <c r="AH8" s="68"/>
      <c r="AI8" s="73"/>
      <c r="AJ8" s="70">
        <f t="shared" ref="AJ8:AK10" si="2">SUM(AD8+AF8+AH8)</f>
        <v>0</v>
      </c>
      <c r="AK8" s="71">
        <f t="shared" si="2"/>
        <v>0</v>
      </c>
      <c r="AL8" s="72">
        <f>AJ8-AK8</f>
        <v>0</v>
      </c>
      <c r="AM8" s="71">
        <f t="shared" ref="AM8:AN10" si="3">SUM(I8+R8+AA8+AJ8)</f>
        <v>300</v>
      </c>
      <c r="AN8" s="71">
        <f t="shared" si="3"/>
        <v>210</v>
      </c>
      <c r="AO8" s="72">
        <f>AM8-AN8</f>
        <v>90</v>
      </c>
      <c r="AQ8" s="113" t="s">
        <v>44</v>
      </c>
      <c r="AR8" s="82">
        <f>SUM(AM15:AM18)</f>
        <v>1200</v>
      </c>
      <c r="AS8" s="82">
        <f>SUM(AN15:AN18)</f>
        <v>1120</v>
      </c>
      <c r="AT8" s="72">
        <f>AR8-AS8</f>
        <v>80</v>
      </c>
    </row>
    <row r="9" spans="1:46" s="59" customFormat="1" ht="18" customHeight="1">
      <c r="B9" s="83" t="s">
        <v>39</v>
      </c>
      <c r="C9" s="121">
        <v>100</v>
      </c>
      <c r="D9" s="122">
        <v>100</v>
      </c>
      <c r="E9" s="121">
        <v>100</v>
      </c>
      <c r="F9" s="122">
        <v>110</v>
      </c>
      <c r="G9" s="121">
        <v>100</v>
      </c>
      <c r="H9" s="122">
        <v>100</v>
      </c>
      <c r="I9" s="70">
        <f>SUM(C9+E9+G9)</f>
        <v>300</v>
      </c>
      <c r="J9" s="71">
        <f>SUM(D9+F9+H9)</f>
        <v>310</v>
      </c>
      <c r="K9" s="72">
        <f>I9-J9</f>
        <v>-10</v>
      </c>
      <c r="L9" s="68"/>
      <c r="M9" s="69"/>
      <c r="N9" s="68"/>
      <c r="O9" s="69"/>
      <c r="P9" s="68"/>
      <c r="Q9" s="69"/>
      <c r="R9" s="70">
        <f t="shared" si="0"/>
        <v>0</v>
      </c>
      <c r="S9" s="71">
        <f t="shared" si="0"/>
        <v>0</v>
      </c>
      <c r="T9" s="72">
        <f>R9-S9</f>
        <v>0</v>
      </c>
      <c r="U9" s="68"/>
      <c r="V9" s="69"/>
      <c r="W9" s="68"/>
      <c r="X9" s="69"/>
      <c r="Y9" s="68"/>
      <c r="Z9" s="73"/>
      <c r="AA9" s="70">
        <f t="shared" si="1"/>
        <v>0</v>
      </c>
      <c r="AB9" s="71">
        <f t="shared" si="1"/>
        <v>0</v>
      </c>
      <c r="AC9" s="72">
        <f>AA9-AB9</f>
        <v>0</v>
      </c>
      <c r="AD9" s="68"/>
      <c r="AE9" s="69"/>
      <c r="AF9" s="68"/>
      <c r="AG9" s="69"/>
      <c r="AH9" s="68"/>
      <c r="AI9" s="73"/>
      <c r="AJ9" s="70">
        <f t="shared" si="2"/>
        <v>0</v>
      </c>
      <c r="AK9" s="71">
        <f t="shared" si="2"/>
        <v>0</v>
      </c>
      <c r="AL9" s="72">
        <f>AJ9-AK9</f>
        <v>0</v>
      </c>
      <c r="AM9" s="71">
        <f t="shared" si="3"/>
        <v>300</v>
      </c>
      <c r="AN9" s="71">
        <f t="shared" si="3"/>
        <v>310</v>
      </c>
      <c r="AO9" s="72">
        <f>AM9-AN9</f>
        <v>-10</v>
      </c>
      <c r="AQ9" s="119" t="s">
        <v>48</v>
      </c>
      <c r="AR9" s="82">
        <f>SUM(AM20:AM22)</f>
        <v>900</v>
      </c>
      <c r="AS9" s="82">
        <f>SUM(AN20:AN22)</f>
        <v>900</v>
      </c>
      <c r="AT9" s="72">
        <f>AR9-AS9</f>
        <v>0</v>
      </c>
    </row>
    <row r="10" spans="1:46" s="59" customFormat="1" ht="19.75" customHeight="1" thickBot="1">
      <c r="B10" s="83" t="s">
        <v>40</v>
      </c>
      <c r="C10" s="121">
        <v>100</v>
      </c>
      <c r="D10" s="122">
        <v>100</v>
      </c>
      <c r="E10" s="121">
        <v>100</v>
      </c>
      <c r="F10" s="122">
        <v>40</v>
      </c>
      <c r="G10" s="121">
        <v>100</v>
      </c>
      <c r="H10" s="122">
        <v>100</v>
      </c>
      <c r="I10" s="70">
        <f>C10+E10+G10</f>
        <v>300</v>
      </c>
      <c r="J10" s="71">
        <f>SUM(D10+F10+H10)</f>
        <v>240</v>
      </c>
      <c r="K10" s="72">
        <f>I10-J10</f>
        <v>60</v>
      </c>
      <c r="L10" s="68"/>
      <c r="M10" s="69"/>
      <c r="N10" s="68"/>
      <c r="O10" s="69"/>
      <c r="P10" s="68"/>
      <c r="Q10" s="69"/>
      <c r="R10" s="70">
        <f t="shared" si="0"/>
        <v>0</v>
      </c>
      <c r="S10" s="71">
        <f t="shared" si="0"/>
        <v>0</v>
      </c>
      <c r="T10" s="72">
        <f>R10-S10</f>
        <v>0</v>
      </c>
      <c r="U10" s="68"/>
      <c r="V10" s="69"/>
      <c r="W10" s="68"/>
      <c r="X10" s="69"/>
      <c r="Y10" s="68"/>
      <c r="Z10" s="73"/>
      <c r="AA10" s="70">
        <f t="shared" si="1"/>
        <v>0</v>
      </c>
      <c r="AB10" s="71">
        <f t="shared" si="1"/>
        <v>0</v>
      </c>
      <c r="AC10" s="72">
        <f>AA10-AB10</f>
        <v>0</v>
      </c>
      <c r="AD10" s="68"/>
      <c r="AE10" s="69"/>
      <c r="AF10" s="68"/>
      <c r="AG10" s="69"/>
      <c r="AH10" s="68"/>
      <c r="AI10" s="73"/>
      <c r="AJ10" s="70">
        <f t="shared" si="2"/>
        <v>0</v>
      </c>
      <c r="AK10" s="71">
        <f t="shared" si="2"/>
        <v>0</v>
      </c>
      <c r="AL10" s="72">
        <f>AJ10-AK10</f>
        <v>0</v>
      </c>
      <c r="AM10" s="71">
        <f t="shared" si="3"/>
        <v>300</v>
      </c>
      <c r="AN10" s="71">
        <f t="shared" si="3"/>
        <v>240</v>
      </c>
      <c r="AO10" s="72">
        <f>AM10-AN10</f>
        <v>60</v>
      </c>
      <c r="AQ10" s="114" t="s">
        <v>0</v>
      </c>
      <c r="AR10" s="77">
        <f>SUM(AR6:AR9)</f>
        <v>3600</v>
      </c>
      <c r="AS10" s="77">
        <f>SUM(AS6:AS9)</f>
        <v>3335</v>
      </c>
      <c r="AT10" s="81">
        <f>AR10-AS10</f>
        <v>265</v>
      </c>
    </row>
    <row r="11" spans="1:46" s="53" customFormat="1" ht="18" customHeight="1">
      <c r="B11" s="115" t="s">
        <v>41</v>
      </c>
      <c r="C11" s="123"/>
      <c r="D11" s="124"/>
      <c r="E11" s="123"/>
      <c r="F11" s="124"/>
      <c r="G11" s="123"/>
      <c r="H11" s="124"/>
      <c r="I11" s="100"/>
      <c r="J11" s="107"/>
      <c r="K11" s="103"/>
      <c r="L11" s="116"/>
      <c r="M11" s="117"/>
      <c r="N11" s="116"/>
      <c r="O11" s="117"/>
      <c r="P11" s="116"/>
      <c r="Q11" s="117"/>
      <c r="R11" s="100"/>
      <c r="S11" s="107"/>
      <c r="T11" s="103"/>
      <c r="U11" s="116"/>
      <c r="V11" s="117"/>
      <c r="W11" s="116"/>
      <c r="X11" s="117"/>
      <c r="Y11" s="116"/>
      <c r="Z11" s="118"/>
      <c r="AA11" s="100"/>
      <c r="AB11" s="107"/>
      <c r="AC11" s="103"/>
      <c r="AD11" s="116"/>
      <c r="AE11" s="117"/>
      <c r="AF11" s="116"/>
      <c r="AG11" s="117"/>
      <c r="AH11" s="116"/>
      <c r="AI11" s="118"/>
      <c r="AJ11" s="100"/>
      <c r="AK11" s="107"/>
      <c r="AL11" s="103"/>
      <c r="AM11" s="107"/>
      <c r="AN11" s="107"/>
      <c r="AO11" s="103"/>
    </row>
    <row r="12" spans="1:46" s="59" customFormat="1" ht="18" customHeight="1">
      <c r="B12" s="83" t="s">
        <v>42</v>
      </c>
      <c r="C12" s="121">
        <v>100</v>
      </c>
      <c r="D12" s="122">
        <v>50</v>
      </c>
      <c r="E12" s="121">
        <v>100</v>
      </c>
      <c r="F12" s="122">
        <v>150</v>
      </c>
      <c r="G12" s="121">
        <v>100</v>
      </c>
      <c r="H12" s="122">
        <v>80</v>
      </c>
      <c r="I12" s="70">
        <f>SUM(C12+E12+G12)</f>
        <v>300</v>
      </c>
      <c r="J12" s="71">
        <f>SUM(D12+F12+H12)</f>
        <v>280</v>
      </c>
      <c r="K12" s="72">
        <f>I12-J12</f>
        <v>20</v>
      </c>
      <c r="L12" s="68"/>
      <c r="M12" s="69"/>
      <c r="N12" s="68"/>
      <c r="O12" s="69"/>
      <c r="P12" s="68"/>
      <c r="Q12" s="69"/>
      <c r="R12" s="70">
        <f>SUM(L12+N12+P12)</f>
        <v>0</v>
      </c>
      <c r="S12" s="71">
        <f>SUM(M12+O12+Q12)</f>
        <v>0</v>
      </c>
      <c r="T12" s="72">
        <f>R12-S12</f>
        <v>0</v>
      </c>
      <c r="U12" s="68"/>
      <c r="V12" s="69"/>
      <c r="W12" s="68"/>
      <c r="X12" s="69"/>
      <c r="Y12" s="68"/>
      <c r="Z12" s="73"/>
      <c r="AA12" s="70">
        <f>SUM(U12+W12+Y12)</f>
        <v>0</v>
      </c>
      <c r="AB12" s="71">
        <f>SUM(V12+X12+Z12)</f>
        <v>0</v>
      </c>
      <c r="AC12" s="72">
        <f>AA12-AB12</f>
        <v>0</v>
      </c>
      <c r="AD12" s="68"/>
      <c r="AE12" s="69"/>
      <c r="AF12" s="68"/>
      <c r="AG12" s="69"/>
      <c r="AH12" s="68"/>
      <c r="AI12" s="73"/>
      <c r="AJ12" s="70">
        <f>SUM(AD12+AF12+AH12)</f>
        <v>0</v>
      </c>
      <c r="AK12" s="71">
        <f>SUM(AE12+AG12+AI12)</f>
        <v>0</v>
      </c>
      <c r="AL12" s="72">
        <f>AJ12-AK12</f>
        <v>0</v>
      </c>
      <c r="AM12" s="71">
        <f>SUM(I12+R12+AA12+AJ12)</f>
        <v>300</v>
      </c>
      <c r="AN12" s="71">
        <f>SUM(J12+S12+AB12+AK12)</f>
        <v>280</v>
      </c>
      <c r="AO12" s="72">
        <f>AM12-AN12</f>
        <v>20</v>
      </c>
    </row>
    <row r="13" spans="1:46" s="59" customFormat="1" ht="18" customHeight="1">
      <c r="B13" s="83" t="s">
        <v>43</v>
      </c>
      <c r="C13" s="121">
        <v>100</v>
      </c>
      <c r="D13" s="122">
        <v>75</v>
      </c>
      <c r="E13" s="121">
        <v>100</v>
      </c>
      <c r="F13" s="122">
        <v>110</v>
      </c>
      <c r="G13" s="121">
        <v>100</v>
      </c>
      <c r="H13" s="122">
        <v>90</v>
      </c>
      <c r="I13" s="70">
        <f>SUM(C13+E13+G13)</f>
        <v>300</v>
      </c>
      <c r="J13" s="71">
        <f>SUM(D13+F13+H13)</f>
        <v>275</v>
      </c>
      <c r="K13" s="72">
        <f>I13-J13</f>
        <v>25</v>
      </c>
      <c r="L13" s="68"/>
      <c r="M13" s="69"/>
      <c r="N13" s="68"/>
      <c r="O13" s="69"/>
      <c r="P13" s="68"/>
      <c r="Q13" s="69"/>
      <c r="R13" s="70">
        <f>SUM(L13+N13+P13)</f>
        <v>0</v>
      </c>
      <c r="S13" s="71">
        <f>SUM(M13+O13+Q13)</f>
        <v>0</v>
      </c>
      <c r="T13" s="72">
        <f>R13-S13</f>
        <v>0</v>
      </c>
      <c r="U13" s="68"/>
      <c r="V13" s="69"/>
      <c r="W13" s="68"/>
      <c r="X13" s="69"/>
      <c r="Y13" s="68"/>
      <c r="Z13" s="73"/>
      <c r="AA13" s="70">
        <f>SUM(U13+W13+Y13)</f>
        <v>0</v>
      </c>
      <c r="AB13" s="71">
        <f>SUM(V13+X13+Z13)</f>
        <v>0</v>
      </c>
      <c r="AC13" s="72">
        <f>AA13-AB13</f>
        <v>0</v>
      </c>
      <c r="AD13" s="68"/>
      <c r="AE13" s="69"/>
      <c r="AF13" s="68"/>
      <c r="AG13" s="69"/>
      <c r="AH13" s="68"/>
      <c r="AI13" s="73"/>
      <c r="AJ13" s="70">
        <f>SUM(AD13+AF13+AH13)</f>
        <v>0</v>
      </c>
      <c r="AK13" s="71">
        <f>SUM(AE13+AG13+AI13)</f>
        <v>0</v>
      </c>
      <c r="AL13" s="72">
        <f>AJ13-AK13</f>
        <v>0</v>
      </c>
      <c r="AM13" s="71">
        <f>SUM(I13+R13+AA13+AJ13)</f>
        <v>300</v>
      </c>
      <c r="AN13" s="71">
        <f>SUM(J13+S13+AB13+AK13)</f>
        <v>275</v>
      </c>
      <c r="AO13" s="72">
        <f>AM13-AN13</f>
        <v>25</v>
      </c>
    </row>
    <row r="14" spans="1:46" s="53" customFormat="1" ht="18" customHeight="1">
      <c r="B14" s="115" t="s">
        <v>44</v>
      </c>
      <c r="C14" s="123"/>
      <c r="D14" s="124"/>
      <c r="E14" s="123"/>
      <c r="F14" s="124"/>
      <c r="G14" s="123"/>
      <c r="H14" s="124"/>
      <c r="I14" s="100"/>
      <c r="J14" s="107"/>
      <c r="K14" s="103"/>
      <c r="L14" s="116"/>
      <c r="M14" s="117"/>
      <c r="N14" s="116"/>
      <c r="O14" s="117"/>
      <c r="P14" s="116"/>
      <c r="Q14" s="117"/>
      <c r="R14" s="100"/>
      <c r="S14" s="107"/>
      <c r="T14" s="103"/>
      <c r="U14" s="116"/>
      <c r="V14" s="117"/>
      <c r="W14" s="116"/>
      <c r="X14" s="117"/>
      <c r="Y14" s="116"/>
      <c r="Z14" s="118"/>
      <c r="AA14" s="100"/>
      <c r="AB14" s="107"/>
      <c r="AC14" s="103"/>
      <c r="AD14" s="116"/>
      <c r="AE14" s="117"/>
      <c r="AF14" s="116"/>
      <c r="AG14" s="117"/>
      <c r="AH14" s="116"/>
      <c r="AI14" s="118"/>
      <c r="AJ14" s="100"/>
      <c r="AK14" s="107"/>
      <c r="AL14" s="103"/>
      <c r="AM14" s="107"/>
      <c r="AN14" s="107"/>
      <c r="AO14" s="103"/>
    </row>
    <row r="15" spans="1:46" s="59" customFormat="1" ht="18" customHeight="1">
      <c r="B15" s="83" t="s">
        <v>58</v>
      </c>
      <c r="C15" s="121">
        <v>100</v>
      </c>
      <c r="D15" s="122">
        <v>90</v>
      </c>
      <c r="E15" s="121">
        <v>100</v>
      </c>
      <c r="F15" s="122">
        <v>100</v>
      </c>
      <c r="G15" s="121">
        <v>100</v>
      </c>
      <c r="H15" s="122">
        <v>100</v>
      </c>
      <c r="I15" s="70">
        <f t="shared" ref="I15:J18" si="4">SUM(C15+E15+G15)</f>
        <v>300</v>
      </c>
      <c r="J15" s="71">
        <f t="shared" si="4"/>
        <v>290</v>
      </c>
      <c r="K15" s="72">
        <f>I15-J15</f>
        <v>10</v>
      </c>
      <c r="L15" s="68"/>
      <c r="M15" s="69"/>
      <c r="N15" s="68"/>
      <c r="O15" s="69"/>
      <c r="P15" s="68"/>
      <c r="Q15" s="69"/>
      <c r="R15" s="70">
        <f t="shared" ref="R15:S18" si="5">SUM(L15+N15+P15)</f>
        <v>0</v>
      </c>
      <c r="S15" s="71">
        <f t="shared" si="5"/>
        <v>0</v>
      </c>
      <c r="T15" s="72">
        <f>R15-S15</f>
        <v>0</v>
      </c>
      <c r="U15" s="68"/>
      <c r="V15" s="69"/>
      <c r="W15" s="68"/>
      <c r="X15" s="69"/>
      <c r="Y15" s="68"/>
      <c r="Z15" s="73"/>
      <c r="AA15" s="70">
        <f t="shared" ref="AA15:AB18" si="6">SUM(U15+W15+Y15)</f>
        <v>0</v>
      </c>
      <c r="AB15" s="71">
        <f t="shared" si="6"/>
        <v>0</v>
      </c>
      <c r="AC15" s="72">
        <f>AA15-AB15</f>
        <v>0</v>
      </c>
      <c r="AD15" s="68"/>
      <c r="AE15" s="69"/>
      <c r="AF15" s="68"/>
      <c r="AG15" s="69"/>
      <c r="AH15" s="68"/>
      <c r="AI15" s="73"/>
      <c r="AJ15" s="70">
        <f t="shared" ref="AJ15:AK18" si="7">SUM(AD15+AF15+AH15)</f>
        <v>0</v>
      </c>
      <c r="AK15" s="71">
        <f t="shared" si="7"/>
        <v>0</v>
      </c>
      <c r="AL15" s="72">
        <f>AJ15-AK15</f>
        <v>0</v>
      </c>
      <c r="AM15" s="71">
        <f t="shared" ref="AM15:AN18" si="8">SUM(I15+R15+AA15+AJ15)</f>
        <v>300</v>
      </c>
      <c r="AN15" s="71">
        <f t="shared" si="8"/>
        <v>290</v>
      </c>
      <c r="AO15" s="72">
        <f>AM15-AN15</f>
        <v>10</v>
      </c>
    </row>
    <row r="16" spans="1:46" s="59" customFormat="1" ht="18" customHeight="1">
      <c r="B16" s="83" t="s">
        <v>45</v>
      </c>
      <c r="C16" s="121">
        <v>100</v>
      </c>
      <c r="D16" s="122">
        <v>0</v>
      </c>
      <c r="E16" s="121">
        <v>100</v>
      </c>
      <c r="F16" s="122">
        <v>120</v>
      </c>
      <c r="G16" s="121">
        <v>100</v>
      </c>
      <c r="H16" s="122">
        <v>110</v>
      </c>
      <c r="I16" s="70">
        <f t="shared" si="4"/>
        <v>300</v>
      </c>
      <c r="J16" s="71">
        <f t="shared" si="4"/>
        <v>230</v>
      </c>
      <c r="K16" s="72">
        <f>I16-J16</f>
        <v>70</v>
      </c>
      <c r="L16" s="68"/>
      <c r="M16" s="69"/>
      <c r="N16" s="68"/>
      <c r="O16" s="69"/>
      <c r="P16" s="68"/>
      <c r="Q16" s="69"/>
      <c r="R16" s="70">
        <f t="shared" si="5"/>
        <v>0</v>
      </c>
      <c r="S16" s="71">
        <f t="shared" si="5"/>
        <v>0</v>
      </c>
      <c r="T16" s="72">
        <f>R16-S16</f>
        <v>0</v>
      </c>
      <c r="U16" s="68"/>
      <c r="V16" s="69"/>
      <c r="W16" s="68"/>
      <c r="X16" s="69"/>
      <c r="Y16" s="68"/>
      <c r="Z16" s="73"/>
      <c r="AA16" s="70">
        <f t="shared" si="6"/>
        <v>0</v>
      </c>
      <c r="AB16" s="71">
        <f t="shared" si="6"/>
        <v>0</v>
      </c>
      <c r="AC16" s="72">
        <f>AA16-AB16</f>
        <v>0</v>
      </c>
      <c r="AD16" s="68"/>
      <c r="AE16" s="69"/>
      <c r="AF16" s="68"/>
      <c r="AG16" s="69"/>
      <c r="AH16" s="68"/>
      <c r="AI16" s="73"/>
      <c r="AJ16" s="70">
        <f t="shared" si="7"/>
        <v>0</v>
      </c>
      <c r="AK16" s="71">
        <f t="shared" si="7"/>
        <v>0</v>
      </c>
      <c r="AL16" s="72">
        <f>AJ16-AK16</f>
        <v>0</v>
      </c>
      <c r="AM16" s="71">
        <f t="shared" si="8"/>
        <v>300</v>
      </c>
      <c r="AN16" s="71">
        <f t="shared" si="8"/>
        <v>230</v>
      </c>
      <c r="AO16" s="72">
        <f>AM16-AN16</f>
        <v>70</v>
      </c>
    </row>
    <row r="17" spans="2:41" s="59" customFormat="1" ht="18" customHeight="1">
      <c r="B17" s="83" t="s">
        <v>46</v>
      </c>
      <c r="C17" s="121">
        <v>100</v>
      </c>
      <c r="D17" s="122">
        <v>100</v>
      </c>
      <c r="E17" s="121">
        <v>100</v>
      </c>
      <c r="F17" s="122">
        <v>100</v>
      </c>
      <c r="G17" s="121">
        <v>100</v>
      </c>
      <c r="H17" s="122">
        <v>100</v>
      </c>
      <c r="I17" s="70">
        <f t="shared" si="4"/>
        <v>300</v>
      </c>
      <c r="J17" s="71">
        <v>300</v>
      </c>
      <c r="K17" s="72">
        <f>I17-J17</f>
        <v>0</v>
      </c>
      <c r="L17" s="68"/>
      <c r="M17" s="69"/>
      <c r="N17" s="68"/>
      <c r="O17" s="69"/>
      <c r="P17" s="68"/>
      <c r="Q17" s="69"/>
      <c r="R17" s="70">
        <f t="shared" si="5"/>
        <v>0</v>
      </c>
      <c r="S17" s="71">
        <f t="shared" si="5"/>
        <v>0</v>
      </c>
      <c r="T17" s="72">
        <f>R17-S17</f>
        <v>0</v>
      </c>
      <c r="U17" s="68"/>
      <c r="V17" s="69"/>
      <c r="W17" s="68"/>
      <c r="X17" s="69"/>
      <c r="Y17" s="68"/>
      <c r="Z17" s="73"/>
      <c r="AA17" s="70">
        <f t="shared" si="6"/>
        <v>0</v>
      </c>
      <c r="AB17" s="71">
        <f t="shared" si="6"/>
        <v>0</v>
      </c>
      <c r="AC17" s="72">
        <f>AA17-AB17</f>
        <v>0</v>
      </c>
      <c r="AD17" s="68"/>
      <c r="AE17" s="69"/>
      <c r="AF17" s="68"/>
      <c r="AG17" s="69"/>
      <c r="AH17" s="68"/>
      <c r="AI17" s="73"/>
      <c r="AJ17" s="70">
        <f t="shared" si="7"/>
        <v>0</v>
      </c>
      <c r="AK17" s="71">
        <f t="shared" si="7"/>
        <v>0</v>
      </c>
      <c r="AL17" s="72">
        <f>AJ17-AK17</f>
        <v>0</v>
      </c>
      <c r="AM17" s="71">
        <f t="shared" si="8"/>
        <v>300</v>
      </c>
      <c r="AN17" s="71">
        <f t="shared" si="8"/>
        <v>300</v>
      </c>
      <c r="AO17" s="72">
        <f>AM17-AN17</f>
        <v>0</v>
      </c>
    </row>
    <row r="18" spans="2:41" s="59" customFormat="1" ht="18" customHeight="1">
      <c r="B18" s="83" t="s">
        <v>47</v>
      </c>
      <c r="C18" s="121">
        <v>100</v>
      </c>
      <c r="D18" s="122">
        <v>100</v>
      </c>
      <c r="E18" s="121">
        <v>100</v>
      </c>
      <c r="F18" s="122">
        <v>100</v>
      </c>
      <c r="G18" s="121">
        <v>100</v>
      </c>
      <c r="H18" s="122">
        <v>100</v>
      </c>
      <c r="I18" s="70">
        <f t="shared" si="4"/>
        <v>300</v>
      </c>
      <c r="J18" s="71">
        <f t="shared" si="4"/>
        <v>300</v>
      </c>
      <c r="K18" s="72">
        <f>I18-J18</f>
        <v>0</v>
      </c>
      <c r="L18" s="68"/>
      <c r="M18" s="69"/>
      <c r="N18" s="68"/>
      <c r="O18" s="69"/>
      <c r="P18" s="68"/>
      <c r="Q18" s="69"/>
      <c r="R18" s="70">
        <f t="shared" si="5"/>
        <v>0</v>
      </c>
      <c r="S18" s="71">
        <f t="shared" si="5"/>
        <v>0</v>
      </c>
      <c r="T18" s="72">
        <f>R18-S18</f>
        <v>0</v>
      </c>
      <c r="U18" s="68"/>
      <c r="V18" s="69"/>
      <c r="W18" s="68"/>
      <c r="X18" s="69"/>
      <c r="Y18" s="68"/>
      <c r="Z18" s="73"/>
      <c r="AA18" s="70">
        <f t="shared" si="6"/>
        <v>0</v>
      </c>
      <c r="AB18" s="71">
        <f t="shared" si="6"/>
        <v>0</v>
      </c>
      <c r="AC18" s="72">
        <f>AA18-AB18</f>
        <v>0</v>
      </c>
      <c r="AD18" s="68"/>
      <c r="AE18" s="69"/>
      <c r="AF18" s="68"/>
      <c r="AG18" s="69"/>
      <c r="AH18" s="68"/>
      <c r="AI18" s="73"/>
      <c r="AJ18" s="70">
        <f t="shared" si="7"/>
        <v>0</v>
      </c>
      <c r="AK18" s="71">
        <f t="shared" si="7"/>
        <v>0</v>
      </c>
      <c r="AL18" s="72">
        <f>AJ18-AK18</f>
        <v>0</v>
      </c>
      <c r="AM18" s="71">
        <f t="shared" si="8"/>
        <v>300</v>
      </c>
      <c r="AN18" s="71">
        <f t="shared" si="8"/>
        <v>300</v>
      </c>
      <c r="AO18" s="72">
        <f>AM18-AN18</f>
        <v>0</v>
      </c>
    </row>
    <row r="19" spans="2:41" s="53" customFormat="1" ht="18" customHeight="1">
      <c r="B19" s="115" t="s">
        <v>48</v>
      </c>
      <c r="C19" s="123"/>
      <c r="D19" s="124"/>
      <c r="E19" s="123"/>
      <c r="F19" s="124"/>
      <c r="G19" s="123"/>
      <c r="H19" s="124"/>
      <c r="I19" s="100"/>
      <c r="J19" s="107"/>
      <c r="K19" s="103"/>
      <c r="L19" s="116"/>
      <c r="M19" s="117"/>
      <c r="N19" s="116"/>
      <c r="O19" s="117"/>
      <c r="P19" s="116"/>
      <c r="Q19" s="117"/>
      <c r="R19" s="100"/>
      <c r="S19" s="107"/>
      <c r="T19" s="103"/>
      <c r="U19" s="116"/>
      <c r="V19" s="117"/>
      <c r="W19" s="116"/>
      <c r="X19" s="117"/>
      <c r="Y19" s="116"/>
      <c r="Z19" s="118"/>
      <c r="AA19" s="100"/>
      <c r="AB19" s="107"/>
      <c r="AC19" s="103"/>
      <c r="AD19" s="116"/>
      <c r="AE19" s="117"/>
      <c r="AF19" s="116"/>
      <c r="AG19" s="117"/>
      <c r="AH19" s="116"/>
      <c r="AI19" s="118"/>
      <c r="AJ19" s="100"/>
      <c r="AK19" s="107"/>
      <c r="AL19" s="103"/>
      <c r="AM19" s="107"/>
      <c r="AN19" s="107"/>
      <c r="AO19" s="103"/>
    </row>
    <row r="20" spans="2:41" s="59" customFormat="1" ht="18" customHeight="1">
      <c r="B20" s="83" t="s">
        <v>49</v>
      </c>
      <c r="C20" s="121">
        <v>100</v>
      </c>
      <c r="D20" s="122">
        <v>120</v>
      </c>
      <c r="E20" s="121">
        <v>100</v>
      </c>
      <c r="F20" s="122">
        <v>100</v>
      </c>
      <c r="G20" s="121">
        <v>100</v>
      </c>
      <c r="H20" s="122">
        <v>100</v>
      </c>
      <c r="I20" s="70">
        <f t="shared" ref="I20:J22" si="9">SUM(C20+E20+G20)</f>
        <v>300</v>
      </c>
      <c r="J20" s="71">
        <f t="shared" si="9"/>
        <v>320</v>
      </c>
      <c r="K20" s="72">
        <f>I20-J20</f>
        <v>-20</v>
      </c>
      <c r="L20" s="68"/>
      <c r="M20" s="69"/>
      <c r="N20" s="68"/>
      <c r="O20" s="69"/>
      <c r="P20" s="68"/>
      <c r="Q20" s="69"/>
      <c r="R20" s="70">
        <f t="shared" ref="R20:S22" si="10">SUM(L20+N20+P20)</f>
        <v>0</v>
      </c>
      <c r="S20" s="71">
        <f t="shared" si="10"/>
        <v>0</v>
      </c>
      <c r="T20" s="72">
        <f>R20-S20</f>
        <v>0</v>
      </c>
      <c r="U20" s="68"/>
      <c r="V20" s="69"/>
      <c r="W20" s="68"/>
      <c r="X20" s="69"/>
      <c r="Y20" s="68"/>
      <c r="Z20" s="73"/>
      <c r="AA20" s="70">
        <f t="shared" ref="AA20:AB22" si="11">SUM(U20+W20+Y20)</f>
        <v>0</v>
      </c>
      <c r="AB20" s="71">
        <f t="shared" si="11"/>
        <v>0</v>
      </c>
      <c r="AC20" s="72">
        <f>AA20-AB20</f>
        <v>0</v>
      </c>
      <c r="AD20" s="68"/>
      <c r="AE20" s="69"/>
      <c r="AF20" s="68"/>
      <c r="AG20" s="69"/>
      <c r="AH20" s="68"/>
      <c r="AI20" s="73"/>
      <c r="AJ20" s="70">
        <f t="shared" ref="AJ20:AK22" si="12">SUM(AD20+AF20+AH20)</f>
        <v>0</v>
      </c>
      <c r="AK20" s="71">
        <f t="shared" si="12"/>
        <v>0</v>
      </c>
      <c r="AL20" s="72">
        <f>AJ20-AK20</f>
        <v>0</v>
      </c>
      <c r="AM20" s="71">
        <f t="shared" ref="AM20:AN22" si="13">SUM(I20+R20+AA20+AJ20)</f>
        <v>300</v>
      </c>
      <c r="AN20" s="71">
        <f t="shared" si="13"/>
        <v>320</v>
      </c>
      <c r="AO20" s="72">
        <f>AM20-AN20</f>
        <v>-20</v>
      </c>
    </row>
    <row r="21" spans="2:41" s="59" customFormat="1" ht="18" customHeight="1">
      <c r="B21" s="83" t="s">
        <v>50</v>
      </c>
      <c r="C21" s="121">
        <v>100</v>
      </c>
      <c r="D21" s="122">
        <v>100</v>
      </c>
      <c r="E21" s="121">
        <v>100</v>
      </c>
      <c r="F21" s="122">
        <v>100</v>
      </c>
      <c r="G21" s="121">
        <v>100</v>
      </c>
      <c r="H21" s="122">
        <v>100</v>
      </c>
      <c r="I21" s="70">
        <f t="shared" si="9"/>
        <v>300</v>
      </c>
      <c r="J21" s="71">
        <f t="shared" si="9"/>
        <v>300</v>
      </c>
      <c r="K21" s="72">
        <f>I21-J21</f>
        <v>0</v>
      </c>
      <c r="L21" s="68"/>
      <c r="M21" s="69"/>
      <c r="N21" s="68"/>
      <c r="O21" s="69"/>
      <c r="P21" s="68"/>
      <c r="Q21" s="69"/>
      <c r="R21" s="70">
        <f t="shared" si="10"/>
        <v>0</v>
      </c>
      <c r="S21" s="71">
        <f t="shared" si="10"/>
        <v>0</v>
      </c>
      <c r="T21" s="72">
        <f>R21-S21</f>
        <v>0</v>
      </c>
      <c r="U21" s="68"/>
      <c r="V21" s="69"/>
      <c r="W21" s="68"/>
      <c r="X21" s="69"/>
      <c r="Y21" s="68"/>
      <c r="Z21" s="73"/>
      <c r="AA21" s="70">
        <f t="shared" si="11"/>
        <v>0</v>
      </c>
      <c r="AB21" s="71">
        <f t="shared" si="11"/>
        <v>0</v>
      </c>
      <c r="AC21" s="72">
        <f>AA21-AB21</f>
        <v>0</v>
      </c>
      <c r="AD21" s="68"/>
      <c r="AE21" s="69"/>
      <c r="AF21" s="68"/>
      <c r="AG21" s="69"/>
      <c r="AH21" s="68"/>
      <c r="AI21" s="73"/>
      <c r="AJ21" s="70">
        <f t="shared" si="12"/>
        <v>0</v>
      </c>
      <c r="AK21" s="71">
        <f t="shared" si="12"/>
        <v>0</v>
      </c>
      <c r="AL21" s="72">
        <f>AJ21-AK21</f>
        <v>0</v>
      </c>
      <c r="AM21" s="71">
        <f t="shared" si="13"/>
        <v>300</v>
      </c>
      <c r="AN21" s="71">
        <f t="shared" si="13"/>
        <v>300</v>
      </c>
      <c r="AO21" s="72">
        <f>AM21-AN21</f>
        <v>0</v>
      </c>
    </row>
    <row r="22" spans="2:41" s="59" customFormat="1" ht="18" customHeight="1">
      <c r="B22" s="83" t="s">
        <v>51</v>
      </c>
      <c r="C22" s="121">
        <v>100</v>
      </c>
      <c r="D22" s="122">
        <v>50</v>
      </c>
      <c r="E22" s="121">
        <v>100</v>
      </c>
      <c r="F22" s="122">
        <v>120</v>
      </c>
      <c r="G22" s="121">
        <v>100</v>
      </c>
      <c r="H22" s="122">
        <v>110</v>
      </c>
      <c r="I22" s="74">
        <f t="shared" si="9"/>
        <v>300</v>
      </c>
      <c r="J22" s="71">
        <f t="shared" si="9"/>
        <v>280</v>
      </c>
      <c r="K22" s="75">
        <f>I22-J22</f>
        <v>20</v>
      </c>
      <c r="L22" s="68"/>
      <c r="M22" s="69"/>
      <c r="N22" s="68"/>
      <c r="O22" s="69"/>
      <c r="P22" s="68"/>
      <c r="Q22" s="69"/>
      <c r="R22" s="74">
        <f t="shared" si="10"/>
        <v>0</v>
      </c>
      <c r="S22" s="71">
        <f t="shared" si="10"/>
        <v>0</v>
      </c>
      <c r="T22" s="75">
        <f>R22-S22</f>
        <v>0</v>
      </c>
      <c r="U22" s="68"/>
      <c r="V22" s="69"/>
      <c r="W22" s="68"/>
      <c r="X22" s="69"/>
      <c r="Y22" s="68"/>
      <c r="Z22" s="76"/>
      <c r="AA22" s="70">
        <f t="shared" si="11"/>
        <v>0</v>
      </c>
      <c r="AB22" s="71">
        <f t="shared" si="11"/>
        <v>0</v>
      </c>
      <c r="AC22" s="72">
        <f>AA22-AB22</f>
        <v>0</v>
      </c>
      <c r="AD22" s="68"/>
      <c r="AE22" s="69"/>
      <c r="AF22" s="68"/>
      <c r="AG22" s="69"/>
      <c r="AH22" s="68"/>
      <c r="AI22" s="73"/>
      <c r="AJ22" s="70">
        <f t="shared" si="12"/>
        <v>0</v>
      </c>
      <c r="AK22" s="71">
        <f t="shared" si="12"/>
        <v>0</v>
      </c>
      <c r="AL22" s="72">
        <f>AJ22-AK22</f>
        <v>0</v>
      </c>
      <c r="AM22" s="70">
        <f t="shared" si="13"/>
        <v>300</v>
      </c>
      <c r="AN22" s="71">
        <f t="shared" si="13"/>
        <v>280</v>
      </c>
      <c r="AO22" s="72">
        <f>AM22-AN22</f>
        <v>20</v>
      </c>
    </row>
    <row r="23" spans="2:41" s="59" customFormat="1" ht="18" customHeight="1" thickBot="1">
      <c r="B23" s="84" t="s">
        <v>0</v>
      </c>
      <c r="C23" s="77">
        <f t="shared" ref="C23:AN23" si="14">SUM(C8:C10,C12:C13,C15:C18,C20:C22)</f>
        <v>1200</v>
      </c>
      <c r="D23" s="77">
        <f t="shared" si="14"/>
        <v>945</v>
      </c>
      <c r="E23" s="78">
        <f t="shared" si="14"/>
        <v>1200</v>
      </c>
      <c r="F23" s="77">
        <f t="shared" si="14"/>
        <v>1250</v>
      </c>
      <c r="G23" s="78">
        <f t="shared" si="14"/>
        <v>1200</v>
      </c>
      <c r="H23" s="77">
        <f t="shared" si="14"/>
        <v>1140</v>
      </c>
      <c r="I23" s="79">
        <f t="shared" si="14"/>
        <v>3600</v>
      </c>
      <c r="J23" s="77">
        <f t="shared" si="14"/>
        <v>3335</v>
      </c>
      <c r="K23" s="80">
        <f t="shared" si="14"/>
        <v>265</v>
      </c>
      <c r="L23" s="77">
        <f t="shared" si="14"/>
        <v>0</v>
      </c>
      <c r="M23" s="77">
        <f t="shared" si="14"/>
        <v>0</v>
      </c>
      <c r="N23" s="78">
        <f t="shared" si="14"/>
        <v>0</v>
      </c>
      <c r="O23" s="77">
        <f t="shared" si="14"/>
        <v>0</v>
      </c>
      <c r="P23" s="78">
        <f t="shared" si="14"/>
        <v>0</v>
      </c>
      <c r="Q23" s="77">
        <f t="shared" si="14"/>
        <v>0</v>
      </c>
      <c r="R23" s="79">
        <f t="shared" si="14"/>
        <v>0</v>
      </c>
      <c r="S23" s="77">
        <f t="shared" si="14"/>
        <v>0</v>
      </c>
      <c r="T23" s="80">
        <f t="shared" si="14"/>
        <v>0</v>
      </c>
      <c r="U23" s="77">
        <f t="shared" si="14"/>
        <v>0</v>
      </c>
      <c r="V23" s="77">
        <f t="shared" si="14"/>
        <v>0</v>
      </c>
      <c r="W23" s="78">
        <f t="shared" si="14"/>
        <v>0</v>
      </c>
      <c r="X23" s="77">
        <f t="shared" si="14"/>
        <v>0</v>
      </c>
      <c r="Y23" s="78">
        <f t="shared" si="14"/>
        <v>0</v>
      </c>
      <c r="Z23" s="80">
        <f t="shared" si="14"/>
        <v>0</v>
      </c>
      <c r="AA23" s="77">
        <f t="shared" si="14"/>
        <v>0</v>
      </c>
      <c r="AB23" s="77">
        <f t="shared" si="14"/>
        <v>0</v>
      </c>
      <c r="AC23" s="81">
        <f t="shared" si="14"/>
        <v>0</v>
      </c>
      <c r="AD23" s="77">
        <f t="shared" si="14"/>
        <v>0</v>
      </c>
      <c r="AE23" s="77">
        <f t="shared" si="14"/>
        <v>0</v>
      </c>
      <c r="AF23" s="78">
        <f t="shared" si="14"/>
        <v>0</v>
      </c>
      <c r="AG23" s="77">
        <f t="shared" si="14"/>
        <v>0</v>
      </c>
      <c r="AH23" s="78">
        <f t="shared" si="14"/>
        <v>0</v>
      </c>
      <c r="AI23" s="81">
        <f t="shared" si="14"/>
        <v>0</v>
      </c>
      <c r="AJ23" s="77">
        <f t="shared" si="14"/>
        <v>0</v>
      </c>
      <c r="AK23" s="77">
        <f t="shared" si="14"/>
        <v>0</v>
      </c>
      <c r="AL23" s="81">
        <f t="shared" si="14"/>
        <v>0</v>
      </c>
      <c r="AM23" s="77">
        <f t="shared" si="14"/>
        <v>3600</v>
      </c>
      <c r="AN23" s="77">
        <f t="shared" si="14"/>
        <v>3335</v>
      </c>
      <c r="AO23" s="81">
        <f>AM23-AN23</f>
        <v>265</v>
      </c>
    </row>
    <row r="24" spans="2:41" s="53" customFormat="1">
      <c r="B24" s="54"/>
    </row>
    <row r="25" spans="2:41" s="53" customFormat="1">
      <c r="B25" s="54"/>
    </row>
    <row r="26" spans="2:41" s="53" customFormat="1">
      <c r="B26" s="54"/>
    </row>
    <row r="27" spans="2:41" s="53" customFormat="1">
      <c r="B27" s="54"/>
    </row>
    <row r="28" spans="2:41" s="53" customFormat="1">
      <c r="B28" s="54"/>
    </row>
    <row r="29" spans="2:41" s="53" customFormat="1">
      <c r="B29" s="54"/>
    </row>
    <row r="30" spans="2:41" s="53" customFormat="1">
      <c r="B30" s="54"/>
    </row>
    <row r="31" spans="2:41" s="53" customFormat="1">
      <c r="B31" s="54"/>
    </row>
    <row r="32" spans="2:41" s="53" customFormat="1">
      <c r="B32" s="54"/>
    </row>
    <row r="33" spans="1:43" s="53" customFormat="1">
      <c r="B33" s="54"/>
    </row>
    <row r="34" spans="1:43" s="53" customFormat="1" ht="18.5" customHeight="1">
      <c r="B34" s="54"/>
    </row>
    <row r="35" spans="1:43" s="53" customFormat="1" hidden="1">
      <c r="B35" s="54"/>
    </row>
    <row r="36" spans="1:43" s="53" customFormat="1" hidden="1">
      <c r="B36" s="54"/>
    </row>
    <row r="37" spans="1:43" s="53" customFormat="1" hidden="1">
      <c r="B37" s="54"/>
    </row>
    <row r="38" spans="1:43" s="53" customFormat="1" hidden="1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</row>
    <row r="39" spans="1:43" s="53" customFormat="1" hidden="1">
      <c r="A39" s="61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</row>
    <row r="40" spans="1:43" s="53" customFormat="1" hidden="1">
      <c r="A40" s="61"/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</sheetData>
  <mergeCells count="17">
    <mergeCell ref="AA5:AC5"/>
    <mergeCell ref="C5:D5"/>
    <mergeCell ref="E5:F5"/>
    <mergeCell ref="G5:H5"/>
    <mergeCell ref="I5:K5"/>
    <mergeCell ref="L5:M5"/>
    <mergeCell ref="N5:O5"/>
    <mergeCell ref="P5:Q5"/>
    <mergeCell ref="R5:T5"/>
    <mergeCell ref="U5:V5"/>
    <mergeCell ref="W5:X5"/>
    <mergeCell ref="Y5:Z5"/>
    <mergeCell ref="AD5:AE5"/>
    <mergeCell ref="AF5:AG5"/>
    <mergeCell ref="AH5:AI5"/>
    <mergeCell ref="AJ5:AL5"/>
    <mergeCell ref="AM5:AO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Master Marketing Budget</vt:lpstr>
      <vt:lpstr>Paid Advertising Budget</vt:lpstr>
      <vt:lpstr>Product Marketing Budget</vt:lpstr>
    </vt:vector>
  </TitlesOfParts>
  <Company>Hubspot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Mirman</dc:creator>
  <cp:lastModifiedBy>Microsoft Office User</cp:lastModifiedBy>
  <dcterms:created xsi:type="dcterms:W3CDTF">2013-12-17T17:47:14Z</dcterms:created>
  <dcterms:modified xsi:type="dcterms:W3CDTF">2020-06-29T19:08:09Z</dcterms:modified>
</cp:coreProperties>
</file>